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47" i="1" l="1"/>
  <c r="F147" i="1"/>
  <c r="G147" i="1"/>
  <c r="H147" i="1"/>
  <c r="I147" i="1"/>
  <c r="J147" i="1"/>
  <c r="E148" i="1"/>
  <c r="F148" i="1"/>
  <c r="G148" i="1"/>
  <c r="H148" i="1"/>
  <c r="I148" i="1"/>
  <c r="J148" i="1"/>
  <c r="E149" i="1"/>
  <c r="F149" i="1"/>
  <c r="G149" i="1"/>
  <c r="H149" i="1"/>
  <c r="I149" i="1"/>
  <c r="J149" i="1"/>
  <c r="E151" i="1"/>
  <c r="F151" i="1"/>
  <c r="G151" i="1"/>
  <c r="H151" i="1"/>
  <c r="I151" i="1"/>
  <c r="J151" i="1"/>
  <c r="L151" i="1"/>
  <c r="E152" i="1"/>
  <c r="F152" i="1"/>
  <c r="G152" i="1"/>
  <c r="H152" i="1"/>
  <c r="I152" i="1"/>
  <c r="J152" i="1"/>
  <c r="L152" i="1"/>
  <c r="E153" i="1"/>
  <c r="F153" i="1"/>
  <c r="G153" i="1"/>
  <c r="H153" i="1"/>
  <c r="I153" i="1"/>
  <c r="J153" i="1"/>
  <c r="L153" i="1"/>
  <c r="E33" i="1"/>
  <c r="F33" i="1"/>
  <c r="G33" i="1"/>
  <c r="H33" i="1"/>
  <c r="I33" i="1"/>
  <c r="J33" i="1"/>
  <c r="E34" i="1"/>
  <c r="F34" i="1"/>
  <c r="G34" i="1"/>
  <c r="H34" i="1"/>
  <c r="I34" i="1"/>
  <c r="J34" i="1"/>
  <c r="E35" i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K190" i="1"/>
  <c r="K191" i="1"/>
  <c r="E185" i="1"/>
  <c r="F185" i="1"/>
  <c r="G185" i="1"/>
  <c r="H185" i="1"/>
  <c r="I185" i="1"/>
  <c r="J185" i="1"/>
  <c r="E186" i="1"/>
  <c r="F186" i="1"/>
  <c r="G186" i="1"/>
  <c r="H186" i="1"/>
  <c r="I186" i="1"/>
  <c r="J186" i="1"/>
  <c r="E187" i="1"/>
  <c r="F187" i="1"/>
  <c r="G187" i="1"/>
  <c r="H187" i="1"/>
  <c r="I187" i="1"/>
  <c r="J187" i="1"/>
  <c r="E188" i="1"/>
  <c r="F188" i="1"/>
  <c r="G188" i="1"/>
  <c r="H188" i="1"/>
  <c r="I188" i="1"/>
  <c r="J188" i="1"/>
  <c r="E189" i="1"/>
  <c r="F189" i="1"/>
  <c r="G189" i="1"/>
  <c r="H189" i="1"/>
  <c r="I189" i="1"/>
  <c r="J189" i="1"/>
  <c r="E166" i="1"/>
  <c r="F166" i="1"/>
  <c r="G166" i="1"/>
  <c r="H166" i="1"/>
  <c r="I166" i="1"/>
  <c r="J166" i="1"/>
  <c r="E167" i="1"/>
  <c r="F167" i="1"/>
  <c r="G167" i="1"/>
  <c r="H167" i="1"/>
  <c r="I167" i="1"/>
  <c r="J167" i="1"/>
  <c r="E168" i="1"/>
  <c r="F168" i="1"/>
  <c r="G168" i="1"/>
  <c r="H168" i="1"/>
  <c r="I168" i="1"/>
  <c r="J168" i="1"/>
  <c r="E169" i="1"/>
  <c r="F169" i="1"/>
  <c r="G169" i="1"/>
  <c r="H169" i="1"/>
  <c r="I169" i="1"/>
  <c r="J169" i="1"/>
  <c r="E170" i="1"/>
  <c r="F170" i="1"/>
  <c r="G170" i="1"/>
  <c r="H170" i="1"/>
  <c r="I170" i="1"/>
  <c r="J170" i="1"/>
  <c r="G111" i="1"/>
  <c r="L90" i="1"/>
  <c r="E113" i="1"/>
  <c r="F113" i="1"/>
  <c r="G113" i="1"/>
  <c r="H113" i="1"/>
  <c r="I113" i="1"/>
  <c r="J113" i="1"/>
  <c r="K113" i="1"/>
  <c r="L113" i="1"/>
  <c r="E114" i="1"/>
  <c r="F114" i="1"/>
  <c r="G114" i="1"/>
  <c r="H114" i="1"/>
  <c r="I114" i="1"/>
  <c r="J114" i="1"/>
  <c r="K114" i="1"/>
  <c r="E115" i="1"/>
  <c r="F115" i="1"/>
  <c r="G115" i="1"/>
  <c r="H115" i="1"/>
  <c r="I115" i="1"/>
  <c r="J115" i="1"/>
  <c r="K115" i="1"/>
  <c r="E109" i="1"/>
  <c r="F109" i="1"/>
  <c r="G109" i="1"/>
  <c r="H109" i="1"/>
  <c r="I109" i="1"/>
  <c r="J109" i="1"/>
  <c r="K109" i="1"/>
  <c r="E110" i="1"/>
  <c r="F110" i="1"/>
  <c r="G110" i="1"/>
  <c r="H110" i="1"/>
  <c r="I110" i="1"/>
  <c r="J110" i="1"/>
  <c r="E111" i="1"/>
  <c r="H111" i="1"/>
  <c r="I111" i="1"/>
  <c r="J111" i="1"/>
  <c r="G94" i="1"/>
  <c r="H94" i="1"/>
  <c r="I94" i="1"/>
  <c r="J94" i="1"/>
  <c r="K94" i="1"/>
  <c r="I95" i="1"/>
  <c r="K95" i="1"/>
  <c r="H96" i="1"/>
  <c r="K96" i="1"/>
  <c r="F93" i="1"/>
  <c r="L94" i="1"/>
  <c r="F95" i="1"/>
  <c r="E90" i="1"/>
  <c r="F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E94" i="1"/>
  <c r="F94" i="1"/>
  <c r="E71" i="1"/>
  <c r="F71" i="1"/>
  <c r="G71" i="1"/>
  <c r="H71" i="1"/>
  <c r="I71" i="1"/>
  <c r="J71" i="1"/>
  <c r="E72" i="1"/>
  <c r="F72" i="1"/>
  <c r="G72" i="1"/>
  <c r="H72" i="1"/>
  <c r="I72" i="1"/>
  <c r="J72" i="1"/>
  <c r="E73" i="1"/>
  <c r="F73" i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E95" i="1" s="1"/>
  <c r="F76" i="1"/>
  <c r="G76" i="1"/>
  <c r="G95" i="1" s="1"/>
  <c r="H76" i="1"/>
  <c r="H95" i="1" s="1"/>
  <c r="I76" i="1"/>
  <c r="J76" i="1"/>
  <c r="J95" i="1" s="1"/>
  <c r="E77" i="1"/>
  <c r="E96" i="1" s="1"/>
  <c r="F77" i="1"/>
  <c r="F96" i="1" s="1"/>
  <c r="G77" i="1"/>
  <c r="G96" i="1" s="1"/>
  <c r="H77" i="1"/>
  <c r="I77" i="1"/>
  <c r="I96" i="1" s="1"/>
  <c r="J77" i="1"/>
  <c r="J96" i="1" s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E57" i="1"/>
  <c r="F57" i="1"/>
  <c r="G57" i="1"/>
  <c r="H57" i="1"/>
  <c r="I57" i="1"/>
  <c r="J57" i="1"/>
  <c r="E58" i="1"/>
  <c r="F58" i="1"/>
  <c r="G58" i="1"/>
  <c r="H58" i="1"/>
  <c r="I58" i="1"/>
  <c r="J58" i="1"/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L165" i="1"/>
  <c r="J165" i="1"/>
  <c r="I165" i="1"/>
  <c r="H165" i="1"/>
  <c r="G165" i="1"/>
  <c r="F165" i="1"/>
  <c r="B157" i="1"/>
  <c r="A157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F99" i="1"/>
  <c r="B90" i="1"/>
  <c r="A90" i="1"/>
  <c r="L89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J13" i="1"/>
  <c r="I13" i="1"/>
  <c r="H13" i="1"/>
  <c r="G13" i="1"/>
  <c r="F13" i="1"/>
  <c r="J119" i="1" l="1"/>
  <c r="I119" i="1"/>
  <c r="G119" i="1"/>
  <c r="F119" i="1"/>
  <c r="F62" i="1"/>
  <c r="I15" i="1"/>
  <c r="J16" i="1"/>
  <c r="E14" i="1"/>
  <c r="F15" i="1"/>
  <c r="G16" i="1"/>
  <c r="H17" i="1"/>
  <c r="I16" i="1"/>
  <c r="E18" i="1"/>
  <c r="I18" i="1"/>
  <c r="F18" i="1"/>
  <c r="H18" i="1"/>
  <c r="J137" i="1"/>
  <c r="J138" i="1" s="1"/>
  <c r="K15" i="1"/>
  <c r="E17" i="1"/>
  <c r="J17" i="1"/>
  <c r="G20" i="1"/>
  <c r="G39" i="1" s="1"/>
  <c r="G42" i="1" s="1"/>
  <c r="G43" i="1" s="1"/>
  <c r="J18" i="1"/>
  <c r="E15" i="1"/>
  <c r="F16" i="1"/>
  <c r="G17" i="1"/>
  <c r="I137" i="1"/>
  <c r="I138" i="1" s="1"/>
  <c r="J15" i="1"/>
  <c r="K16" i="1"/>
  <c r="K18" i="1"/>
  <c r="H15" i="1"/>
  <c r="F17" i="1"/>
  <c r="K19" i="1"/>
  <c r="K38" i="1" s="1"/>
  <c r="I20" i="1"/>
  <c r="I39" i="1" s="1"/>
  <c r="I14" i="1"/>
  <c r="J20" i="1"/>
  <c r="J39" i="1"/>
  <c r="I19" i="1"/>
  <c r="I38" i="1" s="1"/>
  <c r="I42" i="1" s="1"/>
  <c r="I43" i="1" s="1"/>
  <c r="G18" i="1"/>
  <c r="F137" i="1"/>
  <c r="F138" i="1" s="1"/>
  <c r="L19" i="1"/>
  <c r="L38" i="1"/>
  <c r="L57" i="1" s="1"/>
  <c r="H137" i="1"/>
  <c r="H138" i="1" s="1"/>
  <c r="G137" i="1"/>
  <c r="G138" i="1" s="1"/>
  <c r="K20" i="1"/>
  <c r="K39" i="1"/>
  <c r="G15" i="1"/>
  <c r="H16" i="1"/>
  <c r="I17" i="1"/>
  <c r="K14" i="1"/>
  <c r="K90" i="1" s="1"/>
  <c r="E16" i="1"/>
  <c r="K17" i="1"/>
  <c r="F20" i="1"/>
  <c r="F39" i="1" s="1"/>
  <c r="H20" i="1"/>
  <c r="H39" i="1"/>
  <c r="G19" i="1"/>
  <c r="G38" i="1"/>
  <c r="H19" i="1"/>
  <c r="H38" i="1" s="1"/>
  <c r="H42" i="1" s="1"/>
  <c r="H43" i="1" s="1"/>
  <c r="J19" i="1"/>
  <c r="J38" i="1" s="1"/>
  <c r="J42" i="1" s="1"/>
  <c r="J43" i="1" s="1"/>
  <c r="G14" i="1"/>
  <c r="E19" i="1"/>
  <c r="E38" i="1"/>
  <c r="F19" i="1"/>
  <c r="F38" i="1" s="1"/>
  <c r="F42" i="1" s="1"/>
  <c r="F43" i="1" s="1"/>
  <c r="L137" i="1"/>
  <c r="L138" i="1" s="1"/>
  <c r="E20" i="1"/>
  <c r="E39" i="1"/>
  <c r="L20" i="1"/>
  <c r="L39" i="1" s="1"/>
  <c r="L58" i="1" s="1"/>
  <c r="L77" i="1" s="1"/>
  <c r="L96" i="1" s="1"/>
  <c r="L115" i="1" s="1"/>
  <c r="F14" i="1"/>
  <c r="J14" i="1"/>
  <c r="J90" i="1" s="1"/>
  <c r="J99" i="1" s="1"/>
  <c r="J100" i="1" s="1"/>
  <c r="L18" i="1"/>
  <c r="L23" i="1"/>
  <c r="L24" i="1"/>
  <c r="H14" i="1"/>
  <c r="H90" i="1" s="1"/>
  <c r="H99" i="1" s="1"/>
  <c r="H100" i="1" s="1"/>
  <c r="G23" i="1" l="1"/>
  <c r="G24" i="1" s="1"/>
  <c r="I23" i="1"/>
  <c r="I24" i="1" s="1"/>
  <c r="F23" i="1"/>
  <c r="F24" i="1" s="1"/>
  <c r="J23" i="1"/>
  <c r="J24" i="1" s="1"/>
  <c r="G90" i="1"/>
  <c r="G99" i="1" s="1"/>
  <c r="G100" i="1" s="1"/>
  <c r="H23" i="1"/>
  <c r="H24" i="1" s="1"/>
  <c r="I90" i="1"/>
  <c r="I99" i="1" s="1"/>
  <c r="I100" i="1" s="1"/>
  <c r="L76" i="1"/>
  <c r="L61" i="1"/>
  <c r="L62" i="1" s="1"/>
  <c r="L42" i="1"/>
  <c r="L43" i="1" s="1"/>
  <c r="L95" i="1" l="1"/>
  <c r="L80" i="1"/>
  <c r="L81" i="1" s="1"/>
  <c r="L114" i="1" l="1"/>
  <c r="L118" i="1" s="1"/>
  <c r="L119" i="1" s="1"/>
  <c r="L99" i="1"/>
  <c r="L100" i="1" s="1"/>
  <c r="H171" i="1"/>
  <c r="H175" i="1" s="1"/>
  <c r="H176" i="1" s="1"/>
  <c r="H156" i="1"/>
  <c r="H157" i="1"/>
  <c r="I190" i="1"/>
  <c r="G190" i="1"/>
  <c r="G194" i="1" s="1"/>
  <c r="G195" i="1" s="1"/>
  <c r="L175" i="1"/>
  <c r="L176" i="1" s="1"/>
  <c r="G172" i="1"/>
  <c r="G191" i="1" s="1"/>
  <c r="L172" i="1"/>
  <c r="L191" i="1" s="1"/>
  <c r="E172" i="1"/>
  <c r="E191" i="1" s="1"/>
  <c r="F172" i="1"/>
  <c r="F191" i="1" s="1"/>
  <c r="E171" i="1"/>
  <c r="E190" i="1" s="1"/>
  <c r="I171" i="1"/>
  <c r="I175" i="1" s="1"/>
  <c r="I176" i="1" s="1"/>
  <c r="I156" i="1"/>
  <c r="I157" i="1"/>
  <c r="J171" i="1"/>
  <c r="J190" i="1" s="1"/>
  <c r="J156" i="1"/>
  <c r="J157" i="1"/>
  <c r="F156" i="1"/>
  <c r="F157" i="1" s="1"/>
  <c r="L171" i="1"/>
  <c r="L190" i="1" s="1"/>
  <c r="L194" i="1" s="1"/>
  <c r="L195" i="1" s="1"/>
  <c r="L156" i="1"/>
  <c r="L157" i="1"/>
  <c r="G171" i="1"/>
  <c r="G175" i="1" s="1"/>
  <c r="G176" i="1" s="1"/>
  <c r="G156" i="1"/>
  <c r="G157" i="1"/>
  <c r="I172" i="1"/>
  <c r="I191" i="1" s="1"/>
  <c r="H172" i="1"/>
  <c r="H191" i="1" s="1"/>
  <c r="J172" i="1"/>
  <c r="J175" i="1" s="1"/>
  <c r="J176" i="1" s="1"/>
  <c r="F171" i="1"/>
  <c r="F190" i="1" s="1"/>
  <c r="F194" i="1" s="1"/>
  <c r="F195" i="1" s="1"/>
  <c r="L196" i="1" l="1"/>
  <c r="G196" i="1"/>
  <c r="I194" i="1"/>
  <c r="I195" i="1" s="1"/>
  <c r="I196" i="1"/>
  <c r="J194" i="1"/>
  <c r="J195" i="1" s="1"/>
  <c r="J196" i="1" s="1"/>
  <c r="H196" i="1"/>
  <c r="F175" i="1"/>
  <c r="F176" i="1" s="1"/>
  <c r="F196" i="1" s="1"/>
  <c r="J191" i="1"/>
  <c r="H190" i="1"/>
  <c r="H194" i="1" s="1"/>
  <c r="H195" i="1" s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<sst xmlns="http://schemas.openxmlformats.org/spreadsheetml/2006/main" count="196" uniqueCount="50">
  <si>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</si>
  <si>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</si>
  <si>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</si>
  <si>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</si>
  <si>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</si>
  <si>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</si>
  <si>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</si>
  <si>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</si>
  <si>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</si>
  <si>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</si>
  <si>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</si>
  <si>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</si>
  <si>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</si>
  <si>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</si>
  <si>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</si>
  <si>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</si>
  <si>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</si>
  <si>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</si>
  <si>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</si>
  <si>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</si>
  <si>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</si>
  <si>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</si>
  <si>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</si>
  <si>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</si>
  <si>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</si>
  <si>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</si>
  <si>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</si>
  <si>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</si>
  <si>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</si>
  <si>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</si>
  <si>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</si>
  <si>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</si>
  <si>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</si>
  <si>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</si>
  <si>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</si>
  <si>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</si>
  <si>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</si>
  <si>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</si>
  <si>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</si>
  <si>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и.о. директора </t>
  </si>
  <si>
    <t>Чазова Н.М.</t>
  </si>
  <si>
    <t>салат из свежих огурцов</t>
  </si>
  <si>
    <t>суп крестьянский с крупой</t>
  </si>
  <si>
    <t>котлета из говядины</t>
  </si>
  <si>
    <t>рожки отварные</t>
  </si>
  <si>
    <t>компот из сухофруктов</t>
  </si>
  <si>
    <t>хлеб Дарнинский</t>
  </si>
  <si>
    <t>хлеб высший сорт</t>
  </si>
  <si>
    <t xml:space="preserve">яблоко 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</si>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</sst>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C15" t="str">
            <v>салат картофельный с зеленым горошком</v>
          </cell>
          <cell r="D15">
            <v>100</v>
          </cell>
          <cell r="E15">
            <v>2.5</v>
          </cell>
          <cell r="F15">
            <v>6.3</v>
          </cell>
          <cell r="G15">
            <v>8.3000000000000007</v>
          </cell>
          <cell r="H15">
            <v>100</v>
          </cell>
        </row>
        <row r="16">
          <cell r="C16" t="str">
            <v>суп свекольник</v>
          </cell>
          <cell r="D16">
            <v>250</v>
          </cell>
          <cell r="E16">
            <v>2.4</v>
          </cell>
          <cell r="F16">
            <v>4.7</v>
          </cell>
          <cell r="G16">
            <v>10.25</v>
          </cell>
          <cell r="H16">
            <v>93</v>
          </cell>
        </row>
        <row r="17">
          <cell r="C17" t="str">
            <v>рыба припущенная в молоке</v>
          </cell>
          <cell r="D17">
            <v>100</v>
          </cell>
          <cell r="E17">
            <v>13.8</v>
          </cell>
          <cell r="F17">
            <v>8.1999999999999993</v>
          </cell>
          <cell r="G17">
            <v>3</v>
          </cell>
          <cell r="H17">
            <v>145.69999999999999</v>
          </cell>
        </row>
        <row r="18">
          <cell r="C18" t="str">
            <v>пюре картофельное</v>
          </cell>
          <cell r="D18">
            <v>150</v>
          </cell>
          <cell r="E18">
            <v>4.05</v>
          </cell>
          <cell r="F18">
            <v>6</v>
          </cell>
          <cell r="G18">
            <v>8.6999999999999993</v>
          </cell>
          <cell r="H18">
            <v>105</v>
          </cell>
        </row>
        <row r="19">
          <cell r="C19" t="str">
            <v>Компот из сухофруктов</v>
          </cell>
          <cell r="D19">
            <v>200</v>
          </cell>
          <cell r="E19">
            <v>0.6</v>
          </cell>
          <cell r="F19">
            <v>0</v>
          </cell>
          <cell r="G19">
            <v>27.89</v>
          </cell>
          <cell r="H19">
            <v>113.79</v>
          </cell>
        </row>
        <row r="25">
          <cell r="D25">
            <v>100</v>
          </cell>
          <cell r="E25">
            <v>1</v>
          </cell>
          <cell r="F25">
            <v>6.2</v>
          </cell>
          <cell r="G25">
            <v>3.6</v>
          </cell>
          <cell r="H25">
            <v>74</v>
          </cell>
        </row>
        <row r="26">
          <cell r="C26" t="str">
            <v>рассольник Ленинградский</v>
          </cell>
          <cell r="D26">
            <v>250</v>
          </cell>
          <cell r="E26">
            <v>5.03</v>
          </cell>
          <cell r="F26">
            <v>11.3</v>
          </cell>
          <cell r="G26">
            <v>32.380000000000003</v>
          </cell>
          <cell r="H26">
            <v>149.6</v>
          </cell>
        </row>
        <row r="27">
          <cell r="C27" t="str">
            <v>тефтели из говядины</v>
          </cell>
          <cell r="D27">
            <v>90</v>
          </cell>
          <cell r="E27">
            <v>12.47</v>
          </cell>
          <cell r="F27">
            <v>8.36</v>
          </cell>
          <cell r="G27">
            <v>5.91</v>
          </cell>
          <cell r="H27">
            <v>149.13999999999999</v>
          </cell>
        </row>
        <row r="28">
          <cell r="C28" t="str">
            <v>капуста тушеная</v>
          </cell>
          <cell r="D28">
            <v>150</v>
          </cell>
          <cell r="E28">
            <v>3</v>
          </cell>
          <cell r="F28">
            <v>5.0999999999999996</v>
          </cell>
          <cell r="G28">
            <v>11.4</v>
          </cell>
          <cell r="H28">
            <v>103.5</v>
          </cell>
        </row>
        <row r="29">
          <cell r="C29" t="str">
            <v xml:space="preserve">Компот из сухофруктов </v>
          </cell>
          <cell r="D29">
            <v>200</v>
          </cell>
          <cell r="E29">
            <v>0.6</v>
          </cell>
          <cell r="F29">
            <v>0</v>
          </cell>
          <cell r="G29">
            <v>27.89</v>
          </cell>
          <cell r="H29">
            <v>113.79</v>
          </cell>
        </row>
        <row r="30">
          <cell r="C30" t="str">
            <v>хлеб высший сорт</v>
          </cell>
          <cell r="D30">
            <v>30</v>
          </cell>
          <cell r="E30">
            <v>2.31</v>
          </cell>
          <cell r="F30">
            <v>0.24</v>
          </cell>
          <cell r="G30">
            <v>14.85</v>
          </cell>
          <cell r="H30">
            <v>72.3</v>
          </cell>
        </row>
        <row r="31">
          <cell r="C31" t="str">
            <v>хлеб "Дарнинский"</v>
          </cell>
          <cell r="D31">
            <v>30</v>
          </cell>
          <cell r="E31">
            <v>1.98</v>
          </cell>
          <cell r="F31">
            <v>0.3</v>
          </cell>
          <cell r="G31">
            <v>12.3</v>
          </cell>
          <cell r="H31">
            <v>61.8</v>
          </cell>
        </row>
        <row r="34">
          <cell r="C34" t="str">
            <v>салат витаминный</v>
          </cell>
          <cell r="D34">
            <v>100</v>
          </cell>
          <cell r="E34">
            <v>1.2</v>
          </cell>
          <cell r="F34">
            <v>5.0999999999999996</v>
          </cell>
          <cell r="G34">
            <v>5.5</v>
          </cell>
          <cell r="H34">
            <v>73</v>
          </cell>
        </row>
        <row r="35">
          <cell r="C35" t="str">
            <v>суп картофельный с бобовыми</v>
          </cell>
          <cell r="D35">
            <v>250</v>
          </cell>
          <cell r="E35">
            <v>2.6</v>
          </cell>
          <cell r="F35">
            <v>3.3</v>
          </cell>
          <cell r="G35">
            <v>7.7</v>
          </cell>
          <cell r="H35">
            <v>71</v>
          </cell>
        </row>
        <row r="36">
          <cell r="C36" t="str">
            <v>гуляш из говядины</v>
          </cell>
          <cell r="D36">
            <v>90</v>
          </cell>
          <cell r="E36">
            <v>18</v>
          </cell>
          <cell r="F36">
            <v>17.55</v>
          </cell>
          <cell r="G36">
            <v>2.97</v>
          </cell>
          <cell r="H36">
            <v>232.2</v>
          </cell>
        </row>
        <row r="37">
          <cell r="C37" t="str">
            <v>греча рассыпчатая</v>
          </cell>
          <cell r="D37">
            <v>150</v>
          </cell>
          <cell r="E37">
            <v>8.5</v>
          </cell>
          <cell r="F37">
            <v>6.36</v>
          </cell>
          <cell r="G37">
            <v>37.700000000000003</v>
          </cell>
          <cell r="H37">
            <v>242.16</v>
          </cell>
        </row>
        <row r="38">
          <cell r="C38" t="str">
            <v xml:space="preserve">чай </v>
          </cell>
          <cell r="D38">
            <v>200</v>
          </cell>
          <cell r="E38">
            <v>0.3</v>
          </cell>
          <cell r="F38">
            <v>0.1</v>
          </cell>
          <cell r="G38">
            <v>9.5</v>
          </cell>
          <cell r="H38">
            <v>40</v>
          </cell>
        </row>
        <row r="39">
          <cell r="C39" t="str">
            <v>хлеб высший сорт</v>
          </cell>
          <cell r="D39">
            <v>30</v>
          </cell>
          <cell r="E39">
            <v>2.31</v>
          </cell>
          <cell r="F39">
            <v>0.24</v>
          </cell>
          <cell r="G39">
            <v>14.85</v>
          </cell>
          <cell r="H39">
            <v>72.3</v>
          </cell>
        </row>
        <row r="40">
          <cell r="C40" t="str">
            <v>хлеб "Дарнинский"</v>
          </cell>
          <cell r="D40">
            <v>30</v>
          </cell>
          <cell r="E40">
            <v>1.98</v>
          </cell>
          <cell r="F40">
            <v>0.3</v>
          </cell>
          <cell r="G40">
            <v>12.3</v>
          </cell>
          <cell r="H40">
            <v>61.8</v>
          </cell>
        </row>
        <row r="44">
          <cell r="C44" t="str">
            <v>салат из свежих огурцов</v>
          </cell>
          <cell r="D44">
            <v>100</v>
          </cell>
        </row>
        <row r="45">
          <cell r="C45" t="str">
            <v>суп картофельный с рыбой</v>
          </cell>
          <cell r="D45">
            <v>250</v>
          </cell>
          <cell r="E45">
            <v>13.2</v>
          </cell>
          <cell r="F45">
            <v>4.0999999999999996</v>
          </cell>
          <cell r="G45">
            <v>6.7</v>
          </cell>
          <cell r="H45">
            <v>116.2</v>
          </cell>
        </row>
        <row r="46">
          <cell r="C46" t="str">
            <v>котлеты "Пермские"</v>
          </cell>
          <cell r="D46">
            <v>90</v>
          </cell>
          <cell r="E46">
            <v>14.4</v>
          </cell>
          <cell r="F46">
            <v>13.95</v>
          </cell>
          <cell r="G46">
            <v>10.8</v>
          </cell>
          <cell r="H46">
            <v>227.7</v>
          </cell>
        </row>
        <row r="47">
          <cell r="C47" t="str">
            <v>вермишель отварная</v>
          </cell>
          <cell r="D47">
            <v>150</v>
          </cell>
        </row>
        <row r="48">
          <cell r="C48" t="str">
            <v>компот из сухофруктов</v>
          </cell>
          <cell r="D48">
            <v>200</v>
          </cell>
          <cell r="E48">
            <v>0.6</v>
          </cell>
          <cell r="F48">
            <v>0.1</v>
          </cell>
          <cell r="G48">
            <v>27.89</v>
          </cell>
          <cell r="H48">
            <v>113.79</v>
          </cell>
        </row>
        <row r="53">
          <cell r="C53" t="str">
            <v xml:space="preserve">салат из капусты белокочанной </v>
          </cell>
          <cell r="D53">
            <v>100</v>
          </cell>
          <cell r="E53">
            <v>1.45</v>
          </cell>
          <cell r="F53">
            <v>6</v>
          </cell>
          <cell r="G53">
            <v>8.4</v>
          </cell>
          <cell r="H53">
            <v>94</v>
          </cell>
          <cell r="I53">
            <v>1</v>
          </cell>
        </row>
        <row r="54">
          <cell r="C54" t="str">
            <v>суп с макаронными изделиями</v>
          </cell>
          <cell r="D54">
            <v>250</v>
          </cell>
          <cell r="E54">
            <v>2.9</v>
          </cell>
          <cell r="F54">
            <v>3.32</v>
          </cell>
          <cell r="G54">
            <v>21.76</v>
          </cell>
          <cell r="H54">
            <v>124.1</v>
          </cell>
        </row>
        <row r="55">
          <cell r="C55" t="str">
            <v>плов с говядиной</v>
          </cell>
          <cell r="E55">
            <v>22.54</v>
          </cell>
          <cell r="F55">
            <v>20.69</v>
          </cell>
          <cell r="G55">
            <v>33.71</v>
          </cell>
          <cell r="H55">
            <v>418.37</v>
          </cell>
        </row>
        <row r="61">
          <cell r="C61" t="str">
            <v>салат из свежих помидор с перцем</v>
          </cell>
          <cell r="D61">
            <v>100</v>
          </cell>
          <cell r="E61">
            <v>1</v>
          </cell>
          <cell r="F61">
            <v>6.1</v>
          </cell>
          <cell r="G61">
            <v>4.3</v>
          </cell>
          <cell r="H61">
            <v>76</v>
          </cell>
        </row>
        <row r="62">
          <cell r="C62" t="str">
            <v>борщ с св.  капустой и картофелем</v>
          </cell>
          <cell r="D62">
            <v>250</v>
          </cell>
          <cell r="E62">
            <v>1.9</v>
          </cell>
          <cell r="F62">
            <v>6.68</v>
          </cell>
          <cell r="G62">
            <v>10.81</v>
          </cell>
          <cell r="H62">
            <v>111.11</v>
          </cell>
        </row>
        <row r="63">
          <cell r="C63" t="str">
            <v>рыба, запеченная с картофелем  по -русски</v>
          </cell>
          <cell r="D63">
            <v>240</v>
          </cell>
          <cell r="E63">
            <v>19.09</v>
          </cell>
          <cell r="F63">
            <v>8.1999999999999993</v>
          </cell>
          <cell r="G63">
            <v>26.54</v>
          </cell>
          <cell r="H63">
            <v>301</v>
          </cell>
        </row>
        <row r="69">
          <cell r="C69" t="str">
            <v>винегрет овощной</v>
          </cell>
          <cell r="D69">
            <v>100</v>
          </cell>
          <cell r="E69">
            <v>1.6</v>
          </cell>
          <cell r="F69">
            <v>6.2</v>
          </cell>
          <cell r="G69">
            <v>6.6</v>
          </cell>
          <cell r="H69">
            <v>88</v>
          </cell>
        </row>
        <row r="70">
          <cell r="C70" t="str">
            <v>Щи со свежей капустой</v>
          </cell>
          <cell r="D70">
            <v>250</v>
          </cell>
          <cell r="E70">
            <v>3.23</v>
          </cell>
          <cell r="F70">
            <v>9.7799999999999994</v>
          </cell>
          <cell r="G70">
            <v>11.4</v>
          </cell>
          <cell r="H70">
            <v>142.94</v>
          </cell>
        </row>
        <row r="71">
          <cell r="C71" t="str">
            <v>тефтели "ежики" из говядины с рисом</v>
          </cell>
          <cell r="D71">
            <v>90</v>
          </cell>
          <cell r="E71">
            <v>9.4499999999999993</v>
          </cell>
          <cell r="F71">
            <v>7.31</v>
          </cell>
          <cell r="G71">
            <v>10.91</v>
          </cell>
          <cell r="H71">
            <v>147.38</v>
          </cell>
        </row>
        <row r="72">
          <cell r="C72" t="str">
            <v>каша ячневая рассыпчатая</v>
          </cell>
          <cell r="D72">
            <v>150</v>
          </cell>
          <cell r="E72">
            <v>4.62</v>
          </cell>
          <cell r="F72">
            <v>4.76</v>
          </cell>
          <cell r="G72">
            <v>30</v>
          </cell>
          <cell r="H72">
            <v>181.3</v>
          </cell>
        </row>
        <row r="73">
          <cell r="C73" t="str">
            <v>компот из сухофруктов</v>
          </cell>
          <cell r="D73">
            <v>200</v>
          </cell>
          <cell r="E73">
            <v>0.6</v>
          </cell>
          <cell r="F73">
            <v>0.1</v>
          </cell>
          <cell r="G73">
            <v>27.89</v>
          </cell>
          <cell r="H73">
            <v>113.79</v>
          </cell>
        </row>
        <row r="86">
          <cell r="C86" t="str">
            <v>салат из картофельный с зеленым горошком</v>
          </cell>
          <cell r="D86">
            <v>100</v>
          </cell>
          <cell r="E86">
            <v>2.5</v>
          </cell>
          <cell r="F86">
            <v>6.3</v>
          </cell>
          <cell r="G86">
            <v>8.3000000000000007</v>
          </cell>
          <cell r="H86">
            <v>100</v>
          </cell>
        </row>
        <row r="87">
          <cell r="C87" t="str">
            <v>суп с бобовыми</v>
          </cell>
          <cell r="D87">
            <v>250</v>
          </cell>
          <cell r="E87">
            <v>2.6</v>
          </cell>
          <cell r="F87">
            <v>3.3</v>
          </cell>
          <cell r="G87">
            <v>7.7</v>
          </cell>
          <cell r="H87">
            <v>71</v>
          </cell>
        </row>
        <row r="88">
          <cell r="C88" t="str">
            <v>рыба, припущенная в молоке</v>
          </cell>
          <cell r="D88">
            <v>90</v>
          </cell>
          <cell r="E88">
            <v>13.18</v>
          </cell>
          <cell r="F88">
            <v>8.1999999999999993</v>
          </cell>
          <cell r="G88">
            <v>10.18</v>
          </cell>
          <cell r="H88">
            <v>145.69999999999999</v>
          </cell>
        </row>
        <row r="89">
          <cell r="C89" t="str">
            <v>пюре картофельное</v>
          </cell>
          <cell r="D89">
            <v>150</v>
          </cell>
          <cell r="E89">
            <v>4.05</v>
          </cell>
          <cell r="F89">
            <v>6</v>
          </cell>
          <cell r="G89">
            <v>8.6999999999999993</v>
          </cell>
          <cell r="H89">
            <v>105</v>
          </cell>
        </row>
        <row r="90">
          <cell r="C90" t="str">
            <v xml:space="preserve">Компот из сухофруктов </v>
          </cell>
          <cell r="D90">
            <v>200</v>
          </cell>
          <cell r="E90">
            <v>0.6</v>
          </cell>
          <cell r="F90">
            <v>0</v>
          </cell>
          <cell r="G90">
            <v>27.89</v>
          </cell>
          <cell r="H90">
            <v>113.79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 t="shared" ref="E14:L20" si="2">E128</f>
        <v>салат из свежих огурцов</v>
      </c>
      <c r="F14" s="43">
        <f t="shared" si="2"/>
        <v>100</v>
      </c>
      <c r="G14" s="43">
        <f t="shared" si="2"/>
        <v>0.7</v>
      </c>
      <c r="H14" s="43">
        <f t="shared" si="2"/>
        <v>6</v>
      </c>
      <c r="I14" s="43">
        <f t="shared" si="2"/>
        <v>1.08</v>
      </c>
      <c r="J14" s="43">
        <f t="shared" si="2"/>
        <v>38.4</v>
      </c>
      <c r="K14" s="44">
        <f t="shared" si="2"/>
        <v>14</v>
      </c>
      <c r="L14" s="43">
        <v>15.7</v>
      </c>
    </row>
    <row r="15" spans="1:12" ht="15" x14ac:dyDescent="0.25">
      <c r="A15" s="23"/>
      <c r="B15" s="15"/>
      <c r="C15" s="11"/>
      <c r="D15" s="7" t="s">
        <v>27</v>
      </c>
      <c r="E15" s="42" t="str">
        <f t="shared" si="2"/>
        <v>суп крестьянский с крупой</v>
      </c>
      <c r="F15" s="43">
        <f t="shared" si="2"/>
        <v>250</v>
      </c>
      <c r="G15" s="43">
        <f t="shared" si="2"/>
        <v>2.31</v>
      </c>
      <c r="H15" s="43">
        <f t="shared" si="2"/>
        <v>7.74</v>
      </c>
      <c r="I15" s="43">
        <f t="shared" si="2"/>
        <v>15.43</v>
      </c>
      <c r="J15" s="43">
        <f t="shared" si="2"/>
        <v>140.59</v>
      </c>
      <c r="K15" s="44">
        <f t="shared" si="2"/>
        <v>51</v>
      </c>
      <c r="L15" s="43">
        <v>24.89</v>
      </c>
    </row>
    <row r="16" spans="1:12" ht="15" x14ac:dyDescent="0.25">
      <c r="A16" s="23"/>
      <c r="B16" s="15"/>
      <c r="C16" s="11"/>
      <c r="D16" s="7" t="s">
        <v>28</v>
      </c>
      <c r="E16" s="42" t="str">
        <f t="shared" si="2"/>
        <v>котлета из говядины</v>
      </c>
      <c r="F16" s="43">
        <f t="shared" si="2"/>
        <v>90</v>
      </c>
      <c r="G16" s="43">
        <f t="shared" si="2"/>
        <v>15.84</v>
      </c>
      <c r="H16" s="43">
        <f t="shared" si="2"/>
        <v>11.07</v>
      </c>
      <c r="I16" s="43">
        <f t="shared" si="2"/>
        <v>13.5</v>
      </c>
      <c r="J16" s="43">
        <f t="shared" si="2"/>
        <v>218.7</v>
      </c>
      <c r="K16" s="44">
        <f t="shared" si="2"/>
        <v>339</v>
      </c>
      <c r="L16" s="43">
        <v>25.95</v>
      </c>
    </row>
    <row r="17" spans="1:12" ht="15" x14ac:dyDescent="0.25">
      <c r="A17" s="23"/>
      <c r="B17" s="15"/>
      <c r="C17" s="11"/>
      <c r="D17" s="7" t="s">
        <v>29</v>
      </c>
      <c r="E17" s="42" t="str">
        <f t="shared" si="2"/>
        <v>рожки отварные</v>
      </c>
      <c r="F17" s="43">
        <f t="shared" si="2"/>
        <v>150</v>
      </c>
      <c r="G17" s="43">
        <f t="shared" si="2"/>
        <v>5.55</v>
      </c>
      <c r="H17" s="43">
        <f t="shared" si="2"/>
        <v>4.95</v>
      </c>
      <c r="I17" s="43">
        <f t="shared" si="2"/>
        <v>29.55</v>
      </c>
      <c r="J17" s="43">
        <f t="shared" si="2"/>
        <v>184.5</v>
      </c>
      <c r="K17" s="44">
        <f t="shared" si="2"/>
        <v>256</v>
      </c>
      <c r="L17" s="43">
        <v>11.83</v>
      </c>
    </row>
    <row r="18" spans="1:12" ht="15" x14ac:dyDescent="0.25">
      <c r="A18" s="23"/>
      <c r="B18" s="15"/>
      <c r="C18" s="11"/>
      <c r="D18" s="7" t="s">
        <v>30</v>
      </c>
      <c r="E18" s="42" t="str">
        <f t="shared" si="2"/>
        <v>компот из сухофруктов</v>
      </c>
      <c r="F18" s="43">
        <f t="shared" si="2"/>
        <v>200</v>
      </c>
      <c r="G18" s="43">
        <f t="shared" si="2"/>
        <v>0.6</v>
      </c>
      <c r="H18" s="43">
        <f t="shared" si="2"/>
        <v>0</v>
      </c>
      <c r="I18" s="43">
        <f t="shared" si="2"/>
        <v>27.89</v>
      </c>
      <c r="J18" s="43">
        <f t="shared" si="2"/>
        <v>113.79</v>
      </c>
      <c r="K18" s="44">
        <f t="shared" si="2"/>
        <v>283</v>
      </c>
      <c r="L18" s="43">
        <f t="shared" si="2"/>
        <v>6.75</v>
      </c>
    </row>
    <row r="19" spans="1:12" ht="15" x14ac:dyDescent="0.25">
      <c r="A19" s="23"/>
      <c r="B19" s="15"/>
      <c r="C19" s="11"/>
      <c r="D19" s="7" t="s">
        <v>31</v>
      </c>
      <c r="E19" s="42" t="str">
        <f t="shared" si="2"/>
        <v>хлеб высший сорт</v>
      </c>
      <c r="F19" s="43">
        <f t="shared" si="2"/>
        <v>30</v>
      </c>
      <c r="G19" s="43">
        <f t="shared" si="2"/>
        <v>2.41</v>
      </c>
      <c r="H19" s="43">
        <f t="shared" si="2"/>
        <v>0.24</v>
      </c>
      <c r="I19" s="43">
        <f t="shared" si="2"/>
        <v>14.85</v>
      </c>
      <c r="J19" s="43">
        <f t="shared" si="2"/>
        <v>72.3</v>
      </c>
      <c r="K19" s="44">
        <f t="shared" si="2"/>
        <v>0</v>
      </c>
      <c r="L19" s="43">
        <f t="shared" si="2"/>
        <v>3.2</v>
      </c>
    </row>
    <row r="20" spans="1:12" ht="15" x14ac:dyDescent="0.25">
      <c r="A20" s="23"/>
      <c r="B20" s="15"/>
      <c r="C20" s="11"/>
      <c r="D20" s="7" t="s">
        <v>32</v>
      </c>
      <c r="E20" s="42" t="str">
        <f t="shared" si="2"/>
        <v>хлеб Дарнинский</v>
      </c>
      <c r="F20" s="43">
        <f t="shared" si="2"/>
        <v>30</v>
      </c>
      <c r="G20" s="43">
        <f t="shared" si="2"/>
        <v>1.98</v>
      </c>
      <c r="H20" s="43">
        <f t="shared" si="2"/>
        <v>0.3</v>
      </c>
      <c r="I20" s="43">
        <f t="shared" si="2"/>
        <v>12.3</v>
      </c>
      <c r="J20" s="43">
        <f t="shared" si="2"/>
        <v>61.8</v>
      </c>
      <c r="K20" s="44">
        <f t="shared" si="2"/>
        <v>0</v>
      </c>
      <c r="L20" s="43">
        <f t="shared" si="2"/>
        <v>2.7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3">SUM(G14:G22)</f>
        <v>29.390000000000004</v>
      </c>
      <c r="H23" s="19">
        <f t="shared" si="3"/>
        <v>30.3</v>
      </c>
      <c r="I23" s="19">
        <f t="shared" si="3"/>
        <v>114.6</v>
      </c>
      <c r="J23" s="19">
        <f t="shared" si="3"/>
        <v>830.07999999999993</v>
      </c>
      <c r="K23" s="25"/>
      <c r="L23" s="19">
        <f t="shared" ref="L23" si="4">SUM(L14:L22)</f>
        <v>91.02000000000001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850</v>
      </c>
      <c r="G24" s="32">
        <f t="shared" ref="G24:J24" si="5">G13+G23</f>
        <v>29.390000000000004</v>
      </c>
      <c r="H24" s="32">
        <f t="shared" si="5"/>
        <v>30.3</v>
      </c>
      <c r="I24" s="32">
        <f t="shared" si="5"/>
        <v>114.6</v>
      </c>
      <c r="J24" s="32">
        <f t="shared" si="5"/>
        <v>830.07999999999993</v>
      </c>
      <c r="K24" s="32"/>
      <c r="L24" s="32">
        <f t="shared" ref="L24" si="6">L13+L23</f>
        <v>91.02000000000001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7">SUM(G25:G31)</f>
        <v>0</v>
      </c>
      <c r="H32" s="19">
        <f t="shared" ref="H32" si="8">SUM(H25:H31)</f>
        <v>0</v>
      </c>
      <c r="I32" s="19">
        <f t="shared" ref="I32" si="9">SUM(I25:I31)</f>
        <v>0</v>
      </c>
      <c r="J32" s="19">
        <f t="shared" ref="J32:L32" si="10">SUM(J25:J31)</f>
        <v>0</v>
      </c>
      <c r="K32" s="25"/>
      <c r="L32" s="19">
        <f t="shared" si="10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[1]Лист1!C15</f>
        <v>салат картофельный с зеленым горошком</v>
      </c>
      <c r="F33" s="43">
        <f>[1]Лист1!D15</f>
        <v>100</v>
      </c>
      <c r="G33" s="43">
        <f>[1]Лист1!E15</f>
        <v>2.5</v>
      </c>
      <c r="H33" s="43">
        <f>[1]Лист1!F15</f>
        <v>6.3</v>
      </c>
      <c r="I33" s="43">
        <f>[1]Лист1!G15</f>
        <v>8.3000000000000007</v>
      </c>
      <c r="J33" s="43">
        <f>[1]Лист1!H15</f>
        <v>100</v>
      </c>
      <c r="K33" s="44">
        <v>31</v>
      </c>
      <c r="L33" s="43">
        <v>11.8</v>
      </c>
    </row>
    <row r="34" spans="1:12" ht="15" x14ac:dyDescent="0.25">
      <c r="A34" s="14"/>
      <c r="B34" s="15"/>
      <c r="C34" s="11"/>
      <c r="D34" s="7" t="s">
        <v>27</v>
      </c>
      <c r="E34" s="42" t="str">
        <f>[1]Лист1!C16</f>
        <v>суп свекольник</v>
      </c>
      <c r="F34" s="43">
        <f>[1]Лист1!D16</f>
        <v>250</v>
      </c>
      <c r="G34" s="43">
        <f>[1]Лист1!E16</f>
        <v>2.4</v>
      </c>
      <c r="H34" s="43">
        <f>[1]Лист1!F16</f>
        <v>4.7</v>
      </c>
      <c r="I34" s="43">
        <f>[1]Лист1!G16</f>
        <v>10.25</v>
      </c>
      <c r="J34" s="43">
        <f>[1]Лист1!H16</f>
        <v>93</v>
      </c>
      <c r="K34" s="44">
        <v>43</v>
      </c>
      <c r="L34" s="43">
        <v>21.75</v>
      </c>
    </row>
    <row r="35" spans="1:12" ht="15" x14ac:dyDescent="0.25">
      <c r="A35" s="14"/>
      <c r="B35" s="15"/>
      <c r="C35" s="11"/>
      <c r="D35" s="7" t="s">
        <v>28</v>
      </c>
      <c r="E35" s="42" t="str">
        <f>[1]Лист1!C17</f>
        <v>рыба припущенная в молоке</v>
      </c>
      <c r="F35" s="43">
        <f>[1]Лист1!D17</f>
        <v>100</v>
      </c>
      <c r="G35" s="43">
        <f>[1]Лист1!E17</f>
        <v>13.8</v>
      </c>
      <c r="H35" s="43">
        <f>[1]Лист1!F17</f>
        <v>8.1999999999999993</v>
      </c>
      <c r="I35" s="43">
        <f>[1]Лист1!G17</f>
        <v>3</v>
      </c>
      <c r="J35" s="43">
        <f>[1]Лист1!H17</f>
        <v>145.69999999999999</v>
      </c>
      <c r="K35" s="44">
        <v>165</v>
      </c>
      <c r="L35" s="43">
        <v>25.65</v>
      </c>
    </row>
    <row r="36" spans="1:12" ht="15" x14ac:dyDescent="0.25">
      <c r="A36" s="14"/>
      <c r="B36" s="15"/>
      <c r="C36" s="11"/>
      <c r="D36" s="7" t="s">
        <v>29</v>
      </c>
      <c r="E36" s="42" t="str">
        <f>[1]Лист1!C18</f>
        <v>пюре картофельное</v>
      </c>
      <c r="F36" s="43">
        <f>[1]Лист1!D18</f>
        <v>150</v>
      </c>
      <c r="G36" s="43">
        <f>[1]Лист1!E18</f>
        <v>4.05</v>
      </c>
      <c r="H36" s="43">
        <f>[1]Лист1!F18</f>
        <v>6</v>
      </c>
      <c r="I36" s="43">
        <f>[1]Лист1!G18</f>
        <v>8.6999999999999993</v>
      </c>
      <c r="J36" s="43">
        <f>[1]Лист1!H18</f>
        <v>105</v>
      </c>
      <c r="K36" s="44">
        <v>377</v>
      </c>
      <c r="L36" s="43">
        <v>21.51</v>
      </c>
    </row>
    <row r="37" spans="1:12" ht="15" x14ac:dyDescent="0.25">
      <c r="A37" s="14"/>
      <c r="B37" s="15"/>
      <c r="C37" s="11"/>
      <c r="D37" s="7" t="s">
        <v>30</v>
      </c>
      <c r="E37" s="42" t="str">
        <f>[1]Лист1!C19</f>
        <v>Компот из сухофруктов</v>
      </c>
      <c r="F37" s="43">
        <f>[1]Лист1!D19</f>
        <v>200</v>
      </c>
      <c r="G37" s="43">
        <f>[1]Лист1!E19</f>
        <v>0.6</v>
      </c>
      <c r="H37" s="43">
        <f>[1]Лист1!F19</f>
        <v>0</v>
      </c>
      <c r="I37" s="43">
        <f>[1]Лист1!G19</f>
        <v>27.89</v>
      </c>
      <c r="J37" s="43">
        <f>[1]Лист1!H19</f>
        <v>113.79</v>
      </c>
      <c r="K37" s="44">
        <v>283</v>
      </c>
      <c r="L37" s="43">
        <v>6.75</v>
      </c>
    </row>
    <row r="38" spans="1:12" ht="15" x14ac:dyDescent="0.25">
      <c r="A38" s="14"/>
      <c r="B38" s="15"/>
      <c r="C38" s="11"/>
      <c r="D38" s="7" t="s">
        <v>31</v>
      </c>
      <c r="E38" s="42" t="str">
        <f t="shared" ref="E38:L39" si="11">E19</f>
        <v>хлеб высший сорт</v>
      </c>
      <c r="F38" s="43">
        <f t="shared" si="11"/>
        <v>30</v>
      </c>
      <c r="G38" s="43">
        <f t="shared" si="11"/>
        <v>2.41</v>
      </c>
      <c r="H38" s="43">
        <f t="shared" si="11"/>
        <v>0.24</v>
      </c>
      <c r="I38" s="43">
        <f t="shared" si="11"/>
        <v>14.85</v>
      </c>
      <c r="J38" s="43">
        <f t="shared" si="11"/>
        <v>72.3</v>
      </c>
      <c r="K38" s="44">
        <f t="shared" si="11"/>
        <v>0</v>
      </c>
      <c r="L38" s="43">
        <f t="shared" si="11"/>
        <v>3.2</v>
      </c>
    </row>
    <row r="39" spans="1:12" ht="15" x14ac:dyDescent="0.25">
      <c r="A39" s="14"/>
      <c r="B39" s="15"/>
      <c r="C39" s="11"/>
      <c r="D39" s="7" t="s">
        <v>32</v>
      </c>
      <c r="E39" s="42" t="str">
        <f t="shared" si="11"/>
        <v>хлеб Дарнинский</v>
      </c>
      <c r="F39" s="43">
        <f t="shared" si="11"/>
        <v>30</v>
      </c>
      <c r="G39" s="43">
        <f t="shared" si="11"/>
        <v>1.98</v>
      </c>
      <c r="H39" s="43">
        <f t="shared" si="11"/>
        <v>0.3</v>
      </c>
      <c r="I39" s="43">
        <f t="shared" si="11"/>
        <v>12.3</v>
      </c>
      <c r="J39" s="43">
        <f t="shared" si="11"/>
        <v>61.8</v>
      </c>
      <c r="K39" s="44">
        <f t="shared" si="11"/>
        <v>0</v>
      </c>
      <c r="L39" s="43">
        <f t="shared" si="11"/>
        <v>2.7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2">SUM(G33:G41)</f>
        <v>27.740000000000006</v>
      </c>
      <c r="H42" s="19">
        <f t="shared" ref="H42" si="13">SUM(H33:H41)</f>
        <v>25.74</v>
      </c>
      <c r="I42" s="19">
        <f t="shared" ref="I42" si="14">SUM(I33:I41)</f>
        <v>85.289999999999992</v>
      </c>
      <c r="J42" s="19">
        <f t="shared" ref="J42:L42" si="15">SUM(J33:J41)</f>
        <v>691.58999999999992</v>
      </c>
      <c r="K42" s="25"/>
      <c r="L42" s="19">
        <f t="shared" si="15"/>
        <v>93.36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860</v>
      </c>
      <c r="G43" s="32">
        <f t="shared" ref="G43" si="16">G32+G42</f>
        <v>27.740000000000006</v>
      </c>
      <c r="H43" s="32">
        <f t="shared" ref="H43" si="17">H32+H42</f>
        <v>25.74</v>
      </c>
      <c r="I43" s="32">
        <f t="shared" ref="I43" si="18">I32+I42</f>
        <v>85.289999999999992</v>
      </c>
      <c r="J43" s="32">
        <f t="shared" ref="J43:L43" si="19">J32+J42</f>
        <v>691.58999999999992</v>
      </c>
      <c r="K43" s="32"/>
      <c r="L43" s="32">
        <f t="shared" si="19"/>
        <v>93.36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f>[1]Лист1!D25</f>
        <v>100</v>
      </c>
      <c r="G52" s="43">
        <f>[1]Лист1!E25</f>
        <v>1</v>
      </c>
      <c r="H52" s="43">
        <f>[1]Лист1!F25</f>
        <v>6.2</v>
      </c>
      <c r="I52" s="43">
        <f>[1]Лист1!G25</f>
        <v>3.6</v>
      </c>
      <c r="J52" s="43">
        <f>[1]Лист1!H25</f>
        <v>74</v>
      </c>
      <c r="K52" s="44">
        <v>17</v>
      </c>
      <c r="L52" s="43">
        <v>13.66</v>
      </c>
    </row>
    <row r="53" spans="1:12" ht="15" x14ac:dyDescent="0.25">
      <c r="A53" s="23"/>
      <c r="B53" s="15"/>
      <c r="C53" s="11"/>
      <c r="D53" s="7" t="s">
        <v>27</v>
      </c>
      <c r="E53" s="42" t="str">
        <f>[1]Лист1!C26</f>
        <v>рассольник Ленинградский</v>
      </c>
      <c r="F53" s="43">
        <f>[1]Лист1!D26</f>
        <v>250</v>
      </c>
      <c r="G53" s="43">
        <f>[1]Лист1!E26</f>
        <v>5.03</v>
      </c>
      <c r="H53" s="43">
        <f>[1]Лист1!F26</f>
        <v>11.3</v>
      </c>
      <c r="I53" s="43">
        <f>[1]Лист1!G26</f>
        <v>32.380000000000003</v>
      </c>
      <c r="J53" s="43">
        <f>[1]Лист1!H26</f>
        <v>149.6</v>
      </c>
      <c r="K53" s="44">
        <v>42</v>
      </c>
      <c r="L53" s="43">
        <v>25.47</v>
      </c>
    </row>
    <row r="54" spans="1:12" ht="15" x14ac:dyDescent="0.25">
      <c r="A54" s="23"/>
      <c r="B54" s="15"/>
      <c r="C54" s="11"/>
      <c r="D54" s="7" t="s">
        <v>28</v>
      </c>
      <c r="E54" s="42" t="str">
        <f>[1]Лист1!C27</f>
        <v>тефтели из говядины</v>
      </c>
      <c r="F54" s="43">
        <f>[1]Лист1!D27</f>
        <v>90</v>
      </c>
      <c r="G54" s="43">
        <f>[1]Лист1!E27</f>
        <v>12.47</v>
      </c>
      <c r="H54" s="43">
        <f>[1]Лист1!F27</f>
        <v>8.36</v>
      </c>
      <c r="I54" s="43">
        <f>[1]Лист1!G27</f>
        <v>5.91</v>
      </c>
      <c r="J54" s="43">
        <f>[1]Лист1!H27</f>
        <v>149.13999999999999</v>
      </c>
      <c r="K54" s="44">
        <v>348</v>
      </c>
      <c r="L54" s="43">
        <v>27.43</v>
      </c>
    </row>
    <row r="55" spans="1:12" ht="15" x14ac:dyDescent="0.25">
      <c r="A55" s="23"/>
      <c r="B55" s="15"/>
      <c r="C55" s="11"/>
      <c r="D55" s="7" t="s">
        <v>29</v>
      </c>
      <c r="E55" s="42" t="str">
        <f>[1]Лист1!C28</f>
        <v>капуста тушеная</v>
      </c>
      <c r="F55" s="43">
        <f>[1]Лист1!D28</f>
        <v>150</v>
      </c>
      <c r="G55" s="43">
        <f>[1]Лист1!E28</f>
        <v>3</v>
      </c>
      <c r="H55" s="43">
        <f>[1]Лист1!F28</f>
        <v>5.0999999999999996</v>
      </c>
      <c r="I55" s="43">
        <f>[1]Лист1!G28</f>
        <v>11.4</v>
      </c>
      <c r="J55" s="43">
        <f>[1]Лист1!H28</f>
        <v>103.5</v>
      </c>
      <c r="K55" s="44">
        <v>380</v>
      </c>
      <c r="L55" s="43">
        <v>12.55</v>
      </c>
    </row>
    <row r="56" spans="1:12" ht="15" x14ac:dyDescent="0.25">
      <c r="A56" s="23"/>
      <c r="B56" s="15"/>
      <c r="C56" s="11"/>
      <c r="D56" s="7" t="s">
        <v>30</v>
      </c>
      <c r="E56" s="42" t="str">
        <f>[1]Лист1!C29</f>
        <v xml:space="preserve">Компот из сухофруктов </v>
      </c>
      <c r="F56" s="43">
        <f>[1]Лист1!D29</f>
        <v>200</v>
      </c>
      <c r="G56" s="43">
        <f>[1]Лист1!E29</f>
        <v>0.6</v>
      </c>
      <c r="H56" s="43">
        <f>[1]Лист1!F29</f>
        <v>0</v>
      </c>
      <c r="I56" s="43">
        <f>[1]Лист1!G29</f>
        <v>27.89</v>
      </c>
      <c r="J56" s="43">
        <f>[1]Лист1!H29</f>
        <v>113.79</v>
      </c>
      <c r="K56" s="44">
        <v>283</v>
      </c>
      <c r="L56" s="43">
        <v>6.75</v>
      </c>
    </row>
    <row r="57" spans="1:12" ht="15" x14ac:dyDescent="0.25">
      <c r="A57" s="23"/>
      <c r="B57" s="15"/>
      <c r="C57" s="11"/>
      <c r="D57" s="7" t="s">
        <v>31</v>
      </c>
      <c r="E57" s="42" t="str">
        <f>[1]Лист1!C30</f>
        <v>хлеб высший сорт</v>
      </c>
      <c r="F57" s="43">
        <f>[1]Лист1!D30</f>
        <v>30</v>
      </c>
      <c r="G57" s="43">
        <f>[1]Лист1!E30</f>
        <v>2.31</v>
      </c>
      <c r="H57" s="43">
        <f>[1]Лист1!F30</f>
        <v>0.24</v>
      </c>
      <c r="I57" s="43">
        <f>[1]Лист1!G30</f>
        <v>14.85</v>
      </c>
      <c r="J57" s="43">
        <f>[1]Лист1!H30</f>
        <v>72.3</v>
      </c>
      <c r="K57" s="44"/>
      <c r="L57" s="43">
        <f t="shared" ref="L57:L58" si="24">L38</f>
        <v>3.2</v>
      </c>
    </row>
    <row r="58" spans="1:12" ht="15" x14ac:dyDescent="0.25">
      <c r="A58" s="23"/>
      <c r="B58" s="15"/>
      <c r="C58" s="11"/>
      <c r="D58" s="7" t="s">
        <v>32</v>
      </c>
      <c r="E58" s="42" t="str">
        <f>[1]Лист1!C31</f>
        <v>хлеб "Дарнинский"</v>
      </c>
      <c r="F58" s="43">
        <f>[1]Лист1!D31</f>
        <v>30</v>
      </c>
      <c r="G58" s="43">
        <f>[1]Лист1!E31</f>
        <v>1.98</v>
      </c>
      <c r="H58" s="43">
        <f>[1]Лист1!F31</f>
        <v>0.3</v>
      </c>
      <c r="I58" s="43">
        <f>[1]Лист1!G31</f>
        <v>12.3</v>
      </c>
      <c r="J58" s="43">
        <f>[1]Лист1!H31</f>
        <v>61.8</v>
      </c>
      <c r="K58" s="44"/>
      <c r="L58" s="43">
        <f t="shared" si="24"/>
        <v>2.7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5">SUM(G52:G60)</f>
        <v>26.39</v>
      </c>
      <c r="H61" s="19">
        <f t="shared" ref="H61" si="26">SUM(H52:H60)</f>
        <v>31.5</v>
      </c>
      <c r="I61" s="19">
        <f t="shared" ref="I61" si="27">SUM(I52:I60)</f>
        <v>108.33</v>
      </c>
      <c r="J61" s="19">
        <f t="shared" ref="J61:L61" si="28">SUM(J52:J60)</f>
        <v>724.12999999999988</v>
      </c>
      <c r="K61" s="25"/>
      <c r="L61" s="19">
        <f t="shared" si="28"/>
        <v>91.76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850</v>
      </c>
      <c r="G62" s="32">
        <f t="shared" ref="G62" si="29">G51+G61</f>
        <v>26.39</v>
      </c>
      <c r="H62" s="32">
        <f t="shared" ref="H62" si="30">H51+H61</f>
        <v>31.5</v>
      </c>
      <c r="I62" s="32">
        <f t="shared" ref="I62" si="31">I51+I61</f>
        <v>108.33</v>
      </c>
      <c r="J62" s="32">
        <f t="shared" ref="J62:L62" si="32">J51+J61</f>
        <v>724.12999999999988</v>
      </c>
      <c r="K62" s="32"/>
      <c r="L62" s="32">
        <f t="shared" si="32"/>
        <v>91.76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3">SUM(G63:G69)</f>
        <v>0</v>
      </c>
      <c r="H70" s="19">
        <f t="shared" ref="H70" si="34">SUM(H63:H69)</f>
        <v>0</v>
      </c>
      <c r="I70" s="19">
        <f t="shared" ref="I70" si="35">SUM(I63:I69)</f>
        <v>0</v>
      </c>
      <c r="J70" s="19">
        <f t="shared" ref="J70:L70" si="36">SUM(J63:J69)</f>
        <v>0</v>
      </c>
      <c r="K70" s="25"/>
      <c r="L70" s="19">
        <f t="shared" si="36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[1]Лист1!C34</f>
        <v>салат витаминный</v>
      </c>
      <c r="F71" s="43">
        <f>[1]Лист1!D34</f>
        <v>100</v>
      </c>
      <c r="G71" s="43">
        <f>[1]Лист1!E34</f>
        <v>1.2</v>
      </c>
      <c r="H71" s="43">
        <f>[1]Лист1!F34</f>
        <v>5.0999999999999996</v>
      </c>
      <c r="I71" s="43">
        <f>[1]Лист1!G34</f>
        <v>5.5</v>
      </c>
      <c r="J71" s="43">
        <f>[1]Лист1!H34</f>
        <v>73</v>
      </c>
      <c r="K71" s="44">
        <v>2</v>
      </c>
      <c r="L71" s="43">
        <v>12.36</v>
      </c>
    </row>
    <row r="72" spans="1:12" ht="15" x14ac:dyDescent="0.25">
      <c r="A72" s="23"/>
      <c r="B72" s="15"/>
      <c r="C72" s="11"/>
      <c r="D72" s="7" t="s">
        <v>27</v>
      </c>
      <c r="E72" s="42" t="str">
        <f>[1]Лист1!C35</f>
        <v>суп картофельный с бобовыми</v>
      </c>
      <c r="F72" s="43">
        <f>[1]Лист1!D35</f>
        <v>250</v>
      </c>
      <c r="G72" s="43">
        <f>[1]Лист1!E35</f>
        <v>2.6</v>
      </c>
      <c r="H72" s="43">
        <f>[1]Лист1!F35</f>
        <v>3.3</v>
      </c>
      <c r="I72" s="43">
        <f>[1]Лист1!G35</f>
        <v>7.7</v>
      </c>
      <c r="J72" s="43">
        <f>[1]Лист1!H35</f>
        <v>71</v>
      </c>
      <c r="K72" s="44">
        <v>113</v>
      </c>
      <c r="L72" s="43">
        <v>22.24</v>
      </c>
    </row>
    <row r="73" spans="1:12" ht="15" x14ac:dyDescent="0.25">
      <c r="A73" s="23"/>
      <c r="B73" s="15"/>
      <c r="C73" s="11"/>
      <c r="D73" s="7" t="s">
        <v>28</v>
      </c>
      <c r="E73" s="42" t="str">
        <f>[1]Лист1!C36</f>
        <v>гуляш из говядины</v>
      </c>
      <c r="F73" s="43">
        <f>[1]Лист1!D36</f>
        <v>90</v>
      </c>
      <c r="G73" s="43">
        <f>[1]Лист1!E36</f>
        <v>18</v>
      </c>
      <c r="H73" s="43">
        <f>[1]Лист1!F36</f>
        <v>17.55</v>
      </c>
      <c r="I73" s="43">
        <f>[1]Лист1!G36</f>
        <v>2.97</v>
      </c>
      <c r="J73" s="43">
        <f>[1]Лист1!H36</f>
        <v>232.2</v>
      </c>
      <c r="K73" s="44">
        <v>327</v>
      </c>
      <c r="L73" s="43">
        <v>29.52</v>
      </c>
    </row>
    <row r="74" spans="1:12" ht="15" x14ac:dyDescent="0.25">
      <c r="A74" s="23"/>
      <c r="B74" s="15"/>
      <c r="C74" s="11"/>
      <c r="D74" s="7" t="s">
        <v>29</v>
      </c>
      <c r="E74" s="42" t="str">
        <f>[1]Лист1!C37</f>
        <v>греча рассыпчатая</v>
      </c>
      <c r="F74" s="43">
        <f>[1]Лист1!D37</f>
        <v>150</v>
      </c>
      <c r="G74" s="43">
        <f>[1]Лист1!E37</f>
        <v>8.5</v>
      </c>
      <c r="H74" s="43">
        <f>[1]Лист1!F37</f>
        <v>6.36</v>
      </c>
      <c r="I74" s="43">
        <f>[1]Лист1!G37</f>
        <v>37.700000000000003</v>
      </c>
      <c r="J74" s="43">
        <f>[1]Лист1!H37</f>
        <v>242.16</v>
      </c>
      <c r="K74" s="44">
        <v>202</v>
      </c>
      <c r="L74" s="43">
        <v>17.3</v>
      </c>
    </row>
    <row r="75" spans="1:12" ht="15" x14ac:dyDescent="0.25">
      <c r="A75" s="23"/>
      <c r="B75" s="15"/>
      <c r="C75" s="11"/>
      <c r="D75" s="7" t="s">
        <v>30</v>
      </c>
      <c r="E75" s="42" t="str">
        <f>[1]Лист1!C38</f>
        <v xml:space="preserve">чай </v>
      </c>
      <c r="F75" s="43">
        <f>[1]Лист1!D38</f>
        <v>200</v>
      </c>
      <c r="G75" s="43">
        <f>[1]Лист1!E38</f>
        <v>0.3</v>
      </c>
      <c r="H75" s="43">
        <f>[1]Лист1!F38</f>
        <v>0.1</v>
      </c>
      <c r="I75" s="43">
        <f>[1]Лист1!G38</f>
        <v>9.5</v>
      </c>
      <c r="J75" s="43">
        <f>[1]Лист1!H38</f>
        <v>40</v>
      </c>
      <c r="K75" s="44">
        <v>459</v>
      </c>
      <c r="L75" s="43">
        <v>4.18</v>
      </c>
    </row>
    <row r="76" spans="1:12" ht="15" x14ac:dyDescent="0.25">
      <c r="A76" s="23"/>
      <c r="B76" s="15"/>
      <c r="C76" s="11"/>
      <c r="D76" s="7" t="s">
        <v>31</v>
      </c>
      <c r="E76" s="42" t="str">
        <f>[1]Лист1!C39</f>
        <v>хлеб высший сорт</v>
      </c>
      <c r="F76" s="43">
        <f>[1]Лист1!D39</f>
        <v>30</v>
      </c>
      <c r="G76" s="43">
        <f>[1]Лист1!E39</f>
        <v>2.31</v>
      </c>
      <c r="H76" s="43">
        <f>[1]Лист1!F39</f>
        <v>0.24</v>
      </c>
      <c r="I76" s="43">
        <f>[1]Лист1!G39</f>
        <v>14.85</v>
      </c>
      <c r="J76" s="43">
        <f>[1]Лист1!H39</f>
        <v>72.3</v>
      </c>
      <c r="K76" s="44"/>
      <c r="L76" s="43">
        <f t="shared" ref="L76:L77" si="37">L57</f>
        <v>3.2</v>
      </c>
    </row>
    <row r="77" spans="1:12" ht="15" x14ac:dyDescent="0.25">
      <c r="A77" s="23"/>
      <c r="B77" s="15"/>
      <c r="C77" s="11"/>
      <c r="D77" s="7" t="s">
        <v>32</v>
      </c>
      <c r="E77" s="42" t="str">
        <f>[1]Лист1!C40</f>
        <v>хлеб "Дарнинский"</v>
      </c>
      <c r="F77" s="43">
        <f>[1]Лист1!D40</f>
        <v>30</v>
      </c>
      <c r="G77" s="43">
        <f>[1]Лист1!E40</f>
        <v>1.98</v>
      </c>
      <c r="H77" s="43">
        <f>[1]Лист1!F40</f>
        <v>0.3</v>
      </c>
      <c r="I77" s="43">
        <f>[1]Лист1!G40</f>
        <v>12.3</v>
      </c>
      <c r="J77" s="43">
        <f>[1]Лист1!H40</f>
        <v>61.8</v>
      </c>
      <c r="K77" s="44"/>
      <c r="L77" s="43">
        <f t="shared" si="37"/>
        <v>2.7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8">SUM(G71:G79)</f>
        <v>34.89</v>
      </c>
      <c r="H80" s="19">
        <f t="shared" ref="H80" si="39">SUM(H71:H79)</f>
        <v>32.950000000000003</v>
      </c>
      <c r="I80" s="19">
        <f t="shared" ref="I80" si="40">SUM(I71:I79)</f>
        <v>90.52</v>
      </c>
      <c r="J80" s="19">
        <f t="shared" ref="J80:L80" si="41">SUM(J71:J79)</f>
        <v>792.45999999999992</v>
      </c>
      <c r="K80" s="25"/>
      <c r="L80" s="19">
        <f t="shared" si="41"/>
        <v>91.5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850</v>
      </c>
      <c r="G81" s="32">
        <f t="shared" ref="G81" si="42">G70+G80</f>
        <v>34.89</v>
      </c>
      <c r="H81" s="32">
        <f t="shared" ref="H81" si="43">H70+H80</f>
        <v>32.950000000000003</v>
      </c>
      <c r="I81" s="32">
        <f t="shared" ref="I81" si="44">I70+I80</f>
        <v>90.52</v>
      </c>
      <c r="J81" s="32">
        <f t="shared" ref="J81:L81" si="45">J70+J80</f>
        <v>792.45999999999992</v>
      </c>
      <c r="K81" s="32"/>
      <c r="L81" s="32">
        <f t="shared" si="45"/>
        <v>91.5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6">SUM(G82:G88)</f>
        <v>0</v>
      </c>
      <c r="H89" s="19">
        <f t="shared" ref="H89" si="47">SUM(H82:H88)</f>
        <v>0</v>
      </c>
      <c r="I89" s="19">
        <f t="shared" ref="I89" si="48">SUM(I82:I88)</f>
        <v>0</v>
      </c>
      <c r="J89" s="19">
        <f t="shared" ref="J89:L89" si="49">SUM(J82:J88)</f>
        <v>0</v>
      </c>
      <c r="K89" s="25"/>
      <c r="L89" s="19">
        <f t="shared" si="4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[1]Лист1!C44</f>
        <v>салат из свежих огурцов</v>
      </c>
      <c r="F90" s="43">
        <f>[1]Лист1!D44</f>
        <v>100</v>
      </c>
      <c r="G90" s="43">
        <f t="shared" ref="G90:K90" si="50">G14</f>
        <v>0.7</v>
      </c>
      <c r="H90" s="43">
        <f t="shared" si="50"/>
        <v>6</v>
      </c>
      <c r="I90" s="43">
        <f t="shared" si="50"/>
        <v>1.08</v>
      </c>
      <c r="J90" s="43">
        <f t="shared" si="50"/>
        <v>38.4</v>
      </c>
      <c r="K90" s="44">
        <f t="shared" si="50"/>
        <v>14</v>
      </c>
      <c r="L90" s="43">
        <f>$L$14</f>
        <v>15.7</v>
      </c>
    </row>
    <row r="91" spans="1:12" ht="15" x14ac:dyDescent="0.25">
      <c r="A91" s="23"/>
      <c r="B91" s="15"/>
      <c r="C91" s="11"/>
      <c r="D91" s="7" t="s">
        <v>27</v>
      </c>
      <c r="E91" s="42" t="str">
        <f>[1]Лист1!C45</f>
        <v>суп картофельный с рыбой</v>
      </c>
      <c r="F91" s="43">
        <f>[1]Лист1!D45</f>
        <v>250</v>
      </c>
      <c r="G91" s="43">
        <f>[1]Лист1!E45</f>
        <v>13.2</v>
      </c>
      <c r="H91" s="43">
        <f>[1]Лист1!F45</f>
        <v>4.0999999999999996</v>
      </c>
      <c r="I91" s="43">
        <f>[1]Лист1!G45</f>
        <v>6.7</v>
      </c>
      <c r="J91" s="43">
        <f>[1]Лист1!H45</f>
        <v>116.2</v>
      </c>
      <c r="K91" s="44">
        <v>50</v>
      </c>
      <c r="L91" s="43">
        <v>24.39</v>
      </c>
    </row>
    <row r="92" spans="1:12" ht="15" x14ac:dyDescent="0.25">
      <c r="A92" s="23"/>
      <c r="B92" s="15"/>
      <c r="C92" s="11"/>
      <c r="D92" s="7" t="s">
        <v>28</v>
      </c>
      <c r="E92" s="42" t="str">
        <f>[1]Лист1!C46</f>
        <v>котлеты "Пермские"</v>
      </c>
      <c r="F92" s="43">
        <f>[1]Лист1!D46</f>
        <v>90</v>
      </c>
      <c r="G92" s="43">
        <f>[1]Лист1!E46</f>
        <v>14.4</v>
      </c>
      <c r="H92" s="43">
        <f>[1]Лист1!F46</f>
        <v>13.95</v>
      </c>
      <c r="I92" s="43">
        <f>[1]Лист1!G46</f>
        <v>10.8</v>
      </c>
      <c r="J92" s="43">
        <f>[1]Лист1!H46</f>
        <v>227.7</v>
      </c>
      <c r="K92" s="44">
        <v>341</v>
      </c>
      <c r="L92" s="43">
        <v>26.25</v>
      </c>
    </row>
    <row r="93" spans="1:12" ht="15" x14ac:dyDescent="0.25">
      <c r="A93" s="23"/>
      <c r="B93" s="15"/>
      <c r="C93" s="11"/>
      <c r="D93" s="7" t="s">
        <v>29</v>
      </c>
      <c r="E93" s="42" t="str">
        <f>[1]Лист1!C47</f>
        <v>вермишель отварная</v>
      </c>
      <c r="F93" s="43">
        <f>[1]Лист1!D47</f>
        <v>150</v>
      </c>
      <c r="G93" s="43">
        <v>5.55</v>
      </c>
      <c r="H93" s="43">
        <v>4.95</v>
      </c>
      <c r="I93" s="43">
        <v>29.55</v>
      </c>
      <c r="J93" s="43">
        <v>184.5</v>
      </c>
      <c r="K93" s="44">
        <v>256</v>
      </c>
      <c r="L93" s="52">
        <v>12.74</v>
      </c>
    </row>
    <row r="94" spans="1:12" ht="15" x14ac:dyDescent="0.25">
      <c r="A94" s="23"/>
      <c r="B94" s="15"/>
      <c r="C94" s="11"/>
      <c r="D94" s="7" t="s">
        <v>30</v>
      </c>
      <c r="E94" s="42" t="str">
        <f>[1]Лист1!C48</f>
        <v>компот из сухофруктов</v>
      </c>
      <c r="F94" s="43">
        <f>[1]Лист1!D48</f>
        <v>200</v>
      </c>
      <c r="G94" s="43">
        <f>[1]Лист1!E48</f>
        <v>0.6</v>
      </c>
      <c r="H94" s="43">
        <f>[1]Лист1!F48</f>
        <v>0.1</v>
      </c>
      <c r="I94" s="43">
        <f>[1]Лист1!G48</f>
        <v>27.89</v>
      </c>
      <c r="J94" s="43">
        <f>[1]Лист1!H48</f>
        <v>113.79</v>
      </c>
      <c r="K94" s="44">
        <f t="shared" ref="K94:L94" si="51">K56</f>
        <v>283</v>
      </c>
      <c r="L94" s="43">
        <f t="shared" si="51"/>
        <v>6.75</v>
      </c>
    </row>
    <row r="95" spans="1:12" ht="15" x14ac:dyDescent="0.25">
      <c r="A95" s="23"/>
      <c r="B95" s="15"/>
      <c r="C95" s="11"/>
      <c r="D95" s="7" t="s">
        <v>31</v>
      </c>
      <c r="E95" s="42" t="str">
        <f t="shared" ref="E95:L96" si="52">E76</f>
        <v>хлеб высший сорт</v>
      </c>
      <c r="F95" s="43">
        <f t="shared" si="52"/>
        <v>30</v>
      </c>
      <c r="G95" s="43">
        <f t="shared" si="52"/>
        <v>2.31</v>
      </c>
      <c r="H95" s="43">
        <f t="shared" si="52"/>
        <v>0.24</v>
      </c>
      <c r="I95" s="43">
        <f t="shared" si="52"/>
        <v>14.85</v>
      </c>
      <c r="J95" s="43">
        <f t="shared" si="52"/>
        <v>72.3</v>
      </c>
      <c r="K95" s="44">
        <f t="shared" si="52"/>
        <v>0</v>
      </c>
      <c r="L95" s="43">
        <f t="shared" si="52"/>
        <v>3.2</v>
      </c>
    </row>
    <row r="96" spans="1:12" ht="15" x14ac:dyDescent="0.25">
      <c r="A96" s="23"/>
      <c r="B96" s="15"/>
      <c r="C96" s="11"/>
      <c r="D96" s="7" t="s">
        <v>32</v>
      </c>
      <c r="E96" s="42" t="str">
        <f t="shared" si="52"/>
        <v>хлеб "Дарнинский"</v>
      </c>
      <c r="F96" s="43">
        <f t="shared" si="52"/>
        <v>30</v>
      </c>
      <c r="G96" s="43">
        <f t="shared" si="52"/>
        <v>1.98</v>
      </c>
      <c r="H96" s="43">
        <f t="shared" si="52"/>
        <v>0.3</v>
      </c>
      <c r="I96" s="43">
        <f t="shared" si="52"/>
        <v>12.3</v>
      </c>
      <c r="J96" s="43">
        <f t="shared" si="52"/>
        <v>61.8</v>
      </c>
      <c r="K96" s="44">
        <f t="shared" si="52"/>
        <v>0</v>
      </c>
      <c r="L96" s="43">
        <f t="shared" si="52"/>
        <v>2.7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53">SUM(G90:G98)</f>
        <v>38.739999999999995</v>
      </c>
      <c r="H99" s="19">
        <f t="shared" ref="H99" si="54">SUM(H90:H98)</f>
        <v>29.639999999999997</v>
      </c>
      <c r="I99" s="19">
        <f t="shared" ref="I99" si="55">SUM(I90:I98)</f>
        <v>103.17</v>
      </c>
      <c r="J99" s="19">
        <f t="shared" ref="J99:L99" si="56">SUM(J90:J98)</f>
        <v>814.68999999999983</v>
      </c>
      <c r="K99" s="25"/>
      <c r="L99" s="19">
        <f t="shared" si="56"/>
        <v>91.73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850</v>
      </c>
      <c r="G100" s="32">
        <f t="shared" ref="G100" si="57">G89+G99</f>
        <v>38.739999999999995</v>
      </c>
      <c r="H100" s="32">
        <f t="shared" ref="H100" si="58">H89+H99</f>
        <v>29.639999999999997</v>
      </c>
      <c r="I100" s="32">
        <f t="shared" ref="I100" si="59">I89+I99</f>
        <v>103.17</v>
      </c>
      <c r="J100" s="32">
        <f t="shared" ref="J100:L100" si="60">J89+J99</f>
        <v>814.68999999999983</v>
      </c>
      <c r="K100" s="32"/>
      <c r="L100" s="32">
        <f t="shared" si="60"/>
        <v>91.73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61">SUM(G101:G107)</f>
        <v>0</v>
      </c>
      <c r="H108" s="19">
        <f t="shared" si="61"/>
        <v>0</v>
      </c>
      <c r="I108" s="19">
        <f t="shared" si="61"/>
        <v>0</v>
      </c>
      <c r="J108" s="19">
        <f t="shared" si="61"/>
        <v>0</v>
      </c>
      <c r="K108" s="25"/>
      <c r="L108" s="19">
        <f t="shared" ref="L108" si="6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tr">
        <f>[1]Лист1!C53</f>
        <v xml:space="preserve">салат из капусты белокочанной </v>
      </c>
      <c r="F109" s="43">
        <f>[1]Лист1!D53</f>
        <v>100</v>
      </c>
      <c r="G109" s="43">
        <f>[1]Лист1!E53</f>
        <v>1.45</v>
      </c>
      <c r="H109" s="43">
        <f>[1]Лист1!F53</f>
        <v>6</v>
      </c>
      <c r="I109" s="43">
        <f>[1]Лист1!G53</f>
        <v>8.4</v>
      </c>
      <c r="J109" s="43">
        <f>[1]Лист1!H53</f>
        <v>94</v>
      </c>
      <c r="K109" s="44">
        <f>[1]Лист1!I53</f>
        <v>1</v>
      </c>
      <c r="L109" s="43">
        <v>13.87</v>
      </c>
    </row>
    <row r="110" spans="1:12" ht="15" x14ac:dyDescent="0.25">
      <c r="A110" s="23"/>
      <c r="B110" s="15"/>
      <c r="C110" s="11"/>
      <c r="D110" s="7" t="s">
        <v>27</v>
      </c>
      <c r="E110" s="42" t="str">
        <f>[1]Лист1!C54</f>
        <v>суп с макаронными изделиями</v>
      </c>
      <c r="F110" s="43">
        <f>[1]Лист1!D54</f>
        <v>250</v>
      </c>
      <c r="G110" s="43">
        <f>[1]Лист1!E54</f>
        <v>2.9</v>
      </c>
      <c r="H110" s="43">
        <f>[1]Лист1!F54</f>
        <v>3.32</v>
      </c>
      <c r="I110" s="43">
        <f>[1]Лист1!G54</f>
        <v>21.76</v>
      </c>
      <c r="J110" s="43">
        <f>[1]Лист1!H54</f>
        <v>124.1</v>
      </c>
      <c r="K110" s="44">
        <v>47</v>
      </c>
      <c r="L110" s="43">
        <v>23.25</v>
      </c>
    </row>
    <row r="111" spans="1:12" ht="15" x14ac:dyDescent="0.25">
      <c r="A111" s="23"/>
      <c r="B111" s="15"/>
      <c r="C111" s="11"/>
      <c r="D111" s="7" t="s">
        <v>28</v>
      </c>
      <c r="E111" s="42" t="str">
        <f>[1]Лист1!C55</f>
        <v>плов с говядиной</v>
      </c>
      <c r="F111" s="43">
        <v>240</v>
      </c>
      <c r="G111" s="51">
        <f>[1]Лист1!E55</f>
        <v>22.54</v>
      </c>
      <c r="H111" s="43">
        <f>[1]Лист1!F55</f>
        <v>20.69</v>
      </c>
      <c r="I111" s="43">
        <f>[1]Лист1!G55</f>
        <v>33.71</v>
      </c>
      <c r="J111" s="43">
        <f>[1]Лист1!H55</f>
        <v>418.37</v>
      </c>
      <c r="K111" s="44">
        <v>193</v>
      </c>
      <c r="L111" s="43">
        <v>30.76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tr">
        <f t="shared" ref="E113:L115" si="63">E94</f>
        <v>компот из сухофруктов</v>
      </c>
      <c r="F113" s="43">
        <f t="shared" si="63"/>
        <v>200</v>
      </c>
      <c r="G113" s="43">
        <f t="shared" si="63"/>
        <v>0.6</v>
      </c>
      <c r="H113" s="43">
        <f t="shared" si="63"/>
        <v>0.1</v>
      </c>
      <c r="I113" s="43">
        <f t="shared" si="63"/>
        <v>27.89</v>
      </c>
      <c r="J113" s="43">
        <f t="shared" si="63"/>
        <v>113.79</v>
      </c>
      <c r="K113" s="44">
        <f t="shared" si="63"/>
        <v>283</v>
      </c>
      <c r="L113" s="43">
        <f t="shared" si="63"/>
        <v>6.75</v>
      </c>
    </row>
    <row r="114" spans="1:12" ht="15" x14ac:dyDescent="0.25">
      <c r="A114" s="23"/>
      <c r="B114" s="15"/>
      <c r="C114" s="11"/>
      <c r="D114" s="7" t="s">
        <v>31</v>
      </c>
      <c r="E114" s="42" t="str">
        <f t="shared" si="63"/>
        <v>хлеб высший сорт</v>
      </c>
      <c r="F114" s="43">
        <f t="shared" si="63"/>
        <v>30</v>
      </c>
      <c r="G114" s="43">
        <f t="shared" si="63"/>
        <v>2.31</v>
      </c>
      <c r="H114" s="43">
        <f t="shared" si="63"/>
        <v>0.24</v>
      </c>
      <c r="I114" s="43">
        <f t="shared" si="63"/>
        <v>14.85</v>
      </c>
      <c r="J114" s="43">
        <f t="shared" si="63"/>
        <v>72.3</v>
      </c>
      <c r="K114" s="44">
        <f t="shared" si="63"/>
        <v>0</v>
      </c>
      <c r="L114" s="43">
        <f t="shared" si="63"/>
        <v>3.2</v>
      </c>
    </row>
    <row r="115" spans="1:12" ht="15" x14ac:dyDescent="0.25">
      <c r="A115" s="23"/>
      <c r="B115" s="15"/>
      <c r="C115" s="11"/>
      <c r="D115" s="7" t="s">
        <v>32</v>
      </c>
      <c r="E115" s="42" t="str">
        <f t="shared" si="63"/>
        <v>хлеб "Дарнинский"</v>
      </c>
      <c r="F115" s="43">
        <f t="shared" si="63"/>
        <v>30</v>
      </c>
      <c r="G115" s="43">
        <f t="shared" si="63"/>
        <v>1.98</v>
      </c>
      <c r="H115" s="43">
        <f t="shared" si="63"/>
        <v>0.3</v>
      </c>
      <c r="I115" s="43">
        <f t="shared" si="63"/>
        <v>12.3</v>
      </c>
      <c r="J115" s="43">
        <f t="shared" si="63"/>
        <v>61.8</v>
      </c>
      <c r="K115" s="44">
        <f t="shared" si="63"/>
        <v>0</v>
      </c>
      <c r="L115" s="43">
        <f t="shared" si="63"/>
        <v>2.7</v>
      </c>
    </row>
    <row r="116" spans="1:12" ht="15" x14ac:dyDescent="0.25">
      <c r="A116" s="23"/>
      <c r="B116" s="15"/>
      <c r="C116" s="11"/>
      <c r="D116" s="6"/>
      <c r="E116" s="42" t="s">
        <v>48</v>
      </c>
      <c r="F116" s="43">
        <v>100</v>
      </c>
      <c r="G116" s="43">
        <v>0.26</v>
      </c>
      <c r="H116" s="43">
        <v>0.17</v>
      </c>
      <c r="I116" s="43">
        <v>11.41</v>
      </c>
      <c r="J116" s="43">
        <v>52</v>
      </c>
      <c r="K116" s="44"/>
      <c r="L116" s="43">
        <v>11.3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64">SUM(G109:G117)</f>
        <v>32.04</v>
      </c>
      <c r="H118" s="19">
        <f t="shared" si="64"/>
        <v>30.820000000000004</v>
      </c>
      <c r="I118" s="19">
        <f t="shared" si="64"/>
        <v>130.32</v>
      </c>
      <c r="J118" s="19">
        <f t="shared" si="64"/>
        <v>936.3599999999999</v>
      </c>
      <c r="K118" s="25"/>
      <c r="L118" s="19">
        <f t="shared" ref="L118" si="65">SUM(L109:L117)</f>
        <v>91.83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950</v>
      </c>
      <c r="G119" s="32">
        <f t="shared" ref="G119" si="66">G108+G118</f>
        <v>32.04</v>
      </c>
      <c r="H119" s="32">
        <f t="shared" ref="H119" si="67">H108+H118</f>
        <v>30.820000000000004</v>
      </c>
      <c r="I119" s="32">
        <f t="shared" ref="I119" si="68">I108+I118</f>
        <v>130.32</v>
      </c>
      <c r="J119" s="32">
        <f t="shared" ref="J119:L119" si="69">J108+J118</f>
        <v>936.3599999999999</v>
      </c>
      <c r="K119" s="32"/>
      <c r="L119" s="32">
        <f t="shared" si="69"/>
        <v>91.83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70">SUM(G120:G126)</f>
        <v>0</v>
      </c>
      <c r="H127" s="19">
        <f t="shared" si="70"/>
        <v>0</v>
      </c>
      <c r="I127" s="19">
        <f t="shared" si="70"/>
        <v>0</v>
      </c>
      <c r="J127" s="19">
        <f t="shared" si="70"/>
        <v>0</v>
      </c>
      <c r="K127" s="25"/>
      <c r="L127" s="19">
        <f t="shared" ref="L127" si="7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100</v>
      </c>
      <c r="G128" s="43">
        <v>0.7</v>
      </c>
      <c r="H128" s="43">
        <v>6</v>
      </c>
      <c r="I128" s="43">
        <v>1.08</v>
      </c>
      <c r="J128" s="43">
        <v>38.4</v>
      </c>
      <c r="K128" s="44">
        <v>14</v>
      </c>
      <c r="L128" s="43">
        <v>9.35</v>
      </c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250</v>
      </c>
      <c r="G129" s="43">
        <v>2.31</v>
      </c>
      <c r="H129" s="43">
        <v>7.74</v>
      </c>
      <c r="I129" s="43">
        <v>15.43</v>
      </c>
      <c r="J129" s="43">
        <v>140.59</v>
      </c>
      <c r="K129" s="44">
        <v>51</v>
      </c>
      <c r="L129" s="43">
        <v>24.89</v>
      </c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90</v>
      </c>
      <c r="G130" s="43">
        <v>15.84</v>
      </c>
      <c r="H130" s="43">
        <v>11.07</v>
      </c>
      <c r="I130" s="43">
        <v>13.5</v>
      </c>
      <c r="J130" s="43">
        <v>218.7</v>
      </c>
      <c r="K130" s="44">
        <v>339</v>
      </c>
      <c r="L130" s="43">
        <v>25.45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5.55</v>
      </c>
      <c r="H131" s="43">
        <v>4.95</v>
      </c>
      <c r="I131" s="43">
        <v>29.55</v>
      </c>
      <c r="J131" s="43">
        <v>184.5</v>
      </c>
      <c r="K131" s="44">
        <v>256</v>
      </c>
      <c r="L131" s="43">
        <v>10.27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</v>
      </c>
      <c r="I132" s="43">
        <v>27.89</v>
      </c>
      <c r="J132" s="43">
        <v>113.79</v>
      </c>
      <c r="K132" s="44">
        <v>283</v>
      </c>
      <c r="L132" s="43">
        <v>6.75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2.41</v>
      </c>
      <c r="H133" s="43">
        <v>0.24</v>
      </c>
      <c r="I133" s="43">
        <v>14.85</v>
      </c>
      <c r="J133" s="43">
        <v>72.3</v>
      </c>
      <c r="K133" s="44"/>
      <c r="L133" s="43">
        <v>3.2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1.98</v>
      </c>
      <c r="H134" s="43">
        <v>0.3</v>
      </c>
      <c r="I134" s="43">
        <v>12.3</v>
      </c>
      <c r="J134" s="43">
        <v>61.8</v>
      </c>
      <c r="K134" s="44"/>
      <c r="L134" s="43">
        <v>2.7</v>
      </c>
    </row>
    <row r="135" spans="1:12" ht="15" x14ac:dyDescent="0.25">
      <c r="A135" s="14"/>
      <c r="B135" s="15"/>
      <c r="C135" s="11"/>
      <c r="D135" s="6"/>
      <c r="E135" s="42" t="s">
        <v>48</v>
      </c>
      <c r="F135" s="43">
        <v>100</v>
      </c>
      <c r="G135" s="43">
        <v>0.26</v>
      </c>
      <c r="H135" s="43">
        <v>0.17</v>
      </c>
      <c r="I135" s="43">
        <v>11.41</v>
      </c>
      <c r="J135" s="43">
        <v>52</v>
      </c>
      <c r="K135" s="44"/>
      <c r="L135" s="43">
        <v>10.8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72">SUM(G128:G136)</f>
        <v>29.650000000000006</v>
      </c>
      <c r="H137" s="19">
        <f t="shared" si="72"/>
        <v>30.470000000000002</v>
      </c>
      <c r="I137" s="19">
        <f t="shared" si="72"/>
        <v>126.00999999999999</v>
      </c>
      <c r="J137" s="19">
        <f t="shared" si="72"/>
        <v>882.07999999999993</v>
      </c>
      <c r="K137" s="25"/>
      <c r="L137" s="19">
        <f t="shared" ref="L137" si="73">SUM(L128:L136)</f>
        <v>93.41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950</v>
      </c>
      <c r="G138" s="32">
        <f t="shared" ref="G138" si="74">G127+G137</f>
        <v>29.650000000000006</v>
      </c>
      <c r="H138" s="32">
        <f t="shared" ref="H138" si="75">H127+H137</f>
        <v>30.470000000000002</v>
      </c>
      <c r="I138" s="32">
        <f t="shared" ref="I138" si="76">I127+I137</f>
        <v>126.00999999999999</v>
      </c>
      <c r="J138" s="32">
        <f t="shared" ref="J138:L138" si="77">J127+J137</f>
        <v>882.07999999999993</v>
      </c>
      <c r="K138" s="32"/>
      <c r="L138" s="32">
        <f t="shared" si="77"/>
        <v>93.41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8">SUM(G139:G145)</f>
        <v>0</v>
      </c>
      <c r="H146" s="19">
        <f t="shared" si="78"/>
        <v>0</v>
      </c>
      <c r="I146" s="19">
        <f t="shared" si="78"/>
        <v>0</v>
      </c>
      <c r="J146" s="19">
        <f t="shared" si="78"/>
        <v>0</v>
      </c>
      <c r="K146" s="25"/>
      <c r="L146" s="19">
        <f t="shared" ref="L146" si="7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>[1]Лист1!C61</f>
        <v>салат из свежих помидор с перцем</v>
      </c>
      <c r="F147" s="43">
        <f>[1]Лист1!D61</f>
        <v>100</v>
      </c>
      <c r="G147" s="43">
        <f>[1]Лист1!E61</f>
        <v>1</v>
      </c>
      <c r="H147" s="43">
        <f>[1]Лист1!F61</f>
        <v>6.1</v>
      </c>
      <c r="I147" s="43">
        <f>[1]Лист1!G61</f>
        <v>4.3</v>
      </c>
      <c r="J147" s="43">
        <f>[1]Лист1!H61</f>
        <v>76</v>
      </c>
      <c r="K147" s="44">
        <v>20</v>
      </c>
      <c r="L147" s="43">
        <v>18.329999999999998</v>
      </c>
    </row>
    <row r="148" spans="1:12" ht="15" x14ac:dyDescent="0.25">
      <c r="A148" s="23"/>
      <c r="B148" s="15"/>
      <c r="C148" s="11"/>
      <c r="D148" s="7" t="s">
        <v>27</v>
      </c>
      <c r="E148" s="42" t="str">
        <f>[1]Лист1!C62</f>
        <v>борщ с св.  капустой и картофелем</v>
      </c>
      <c r="F148" s="43">
        <f>[1]Лист1!D62</f>
        <v>250</v>
      </c>
      <c r="G148" s="43">
        <f>[1]Лист1!E62</f>
        <v>1.9</v>
      </c>
      <c r="H148" s="43">
        <f>[1]Лист1!F62</f>
        <v>6.68</v>
      </c>
      <c r="I148" s="43">
        <f>[1]Лист1!G62</f>
        <v>10.81</v>
      </c>
      <c r="J148" s="43">
        <f>[1]Лист1!H62</f>
        <v>111.11</v>
      </c>
      <c r="K148" s="44">
        <v>37</v>
      </c>
      <c r="L148" s="43">
        <v>27.67</v>
      </c>
    </row>
    <row r="149" spans="1:12" ht="15" x14ac:dyDescent="0.25">
      <c r="A149" s="23"/>
      <c r="B149" s="15"/>
      <c r="C149" s="11"/>
      <c r="D149" s="7" t="s">
        <v>28</v>
      </c>
      <c r="E149" s="42" t="str">
        <f>[1]Лист1!C63</f>
        <v>рыба, запеченная с картофелем  по -русски</v>
      </c>
      <c r="F149" s="43">
        <f>[1]Лист1!D63</f>
        <v>240</v>
      </c>
      <c r="G149" s="43">
        <f>[1]Лист1!E63</f>
        <v>19.09</v>
      </c>
      <c r="H149" s="43">
        <f>[1]Лист1!F63</f>
        <v>8.1999999999999993</v>
      </c>
      <c r="I149" s="43">
        <f>[1]Лист1!G63</f>
        <v>26.54</v>
      </c>
      <c r="J149" s="43">
        <f>[1]Лист1!H63</f>
        <v>301</v>
      </c>
      <c r="K149" s="44">
        <v>169</v>
      </c>
      <c r="L149" s="43">
        <v>33.4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tr">
        <f t="shared" ref="E151:L151" si="80">E132</f>
        <v>компот из сухофруктов</v>
      </c>
      <c r="F151" s="43">
        <f t="shared" si="80"/>
        <v>200</v>
      </c>
      <c r="G151" s="43">
        <f t="shared" si="80"/>
        <v>0.6</v>
      </c>
      <c r="H151" s="51">
        <f t="shared" si="80"/>
        <v>0</v>
      </c>
      <c r="I151" s="43">
        <f t="shared" si="80"/>
        <v>27.89</v>
      </c>
      <c r="J151" s="43">
        <f t="shared" si="80"/>
        <v>113.79</v>
      </c>
      <c r="K151" s="44">
        <v>283</v>
      </c>
      <c r="L151" s="43">
        <f t="shared" si="80"/>
        <v>6.75</v>
      </c>
    </row>
    <row r="152" spans="1:12" ht="15" x14ac:dyDescent="0.25">
      <c r="A152" s="23"/>
      <c r="B152" s="15"/>
      <c r="C152" s="11"/>
      <c r="D152" s="7" t="s">
        <v>31</v>
      </c>
      <c r="E152" s="42" t="str">
        <f t="shared" ref="E152:L153" si="81">E133</f>
        <v>хлеб высший сорт</v>
      </c>
      <c r="F152" s="43">
        <f t="shared" si="81"/>
        <v>30</v>
      </c>
      <c r="G152" s="43">
        <f t="shared" si="81"/>
        <v>2.41</v>
      </c>
      <c r="H152" s="43">
        <f t="shared" si="81"/>
        <v>0.24</v>
      </c>
      <c r="I152" s="43">
        <f t="shared" si="81"/>
        <v>14.85</v>
      </c>
      <c r="J152" s="43">
        <f t="shared" si="81"/>
        <v>72.3</v>
      </c>
      <c r="K152" s="44"/>
      <c r="L152" s="43">
        <f t="shared" si="81"/>
        <v>3.2</v>
      </c>
    </row>
    <row r="153" spans="1:12" ht="15" x14ac:dyDescent="0.25">
      <c r="A153" s="23"/>
      <c r="B153" s="15"/>
      <c r="C153" s="11"/>
      <c r="D153" s="7" t="s">
        <v>32</v>
      </c>
      <c r="E153" s="42" t="str">
        <f t="shared" si="81"/>
        <v>хлеб Дарнинский</v>
      </c>
      <c r="F153" s="43">
        <f t="shared" si="81"/>
        <v>30</v>
      </c>
      <c r="G153" s="43">
        <f t="shared" si="81"/>
        <v>1.98</v>
      </c>
      <c r="H153" s="43">
        <f t="shared" si="81"/>
        <v>0.3</v>
      </c>
      <c r="I153" s="43">
        <f t="shared" si="81"/>
        <v>12.3</v>
      </c>
      <c r="J153" s="43">
        <f t="shared" si="81"/>
        <v>61.8</v>
      </c>
      <c r="K153" s="44"/>
      <c r="L153" s="43">
        <f t="shared" si="81"/>
        <v>2.7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82">SUM(G147:G155)</f>
        <v>26.98</v>
      </c>
      <c r="H156" s="19">
        <f t="shared" si="82"/>
        <v>21.519999999999996</v>
      </c>
      <c r="I156" s="19">
        <f t="shared" si="82"/>
        <v>96.689999999999984</v>
      </c>
      <c r="J156" s="19">
        <f t="shared" si="82"/>
        <v>735.99999999999989</v>
      </c>
      <c r="K156" s="25"/>
      <c r="L156" s="19">
        <f t="shared" ref="L156" si="83">SUM(L147:L155)</f>
        <v>92.050000000000011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850</v>
      </c>
      <c r="G157" s="32">
        <f t="shared" ref="G157" si="84">G146+G156</f>
        <v>26.98</v>
      </c>
      <c r="H157" s="32">
        <f t="shared" ref="H157" si="85">H146+H156</f>
        <v>21.519999999999996</v>
      </c>
      <c r="I157" s="32">
        <f t="shared" ref="I157" si="86">I146+I156</f>
        <v>96.689999999999984</v>
      </c>
      <c r="J157" s="32">
        <f t="shared" ref="J157:L157" si="87">J146+J156</f>
        <v>735.99999999999989</v>
      </c>
      <c r="K157" s="32"/>
      <c r="L157" s="32">
        <f t="shared" si="87"/>
        <v>92.050000000000011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88">SUM(G158:G164)</f>
        <v>0</v>
      </c>
      <c r="H165" s="19">
        <f t="shared" si="88"/>
        <v>0</v>
      </c>
      <c r="I165" s="19">
        <f t="shared" si="88"/>
        <v>0</v>
      </c>
      <c r="J165" s="19">
        <f t="shared" si="88"/>
        <v>0</v>
      </c>
      <c r="K165" s="25"/>
      <c r="L165" s="19">
        <f t="shared" ref="L165" si="8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>[1]Лист1!C69</f>
        <v>винегрет овощной</v>
      </c>
      <c r="F166" s="43">
        <f>[1]Лист1!D69</f>
        <v>100</v>
      </c>
      <c r="G166" s="43">
        <f>[1]Лист1!E69</f>
        <v>1.6</v>
      </c>
      <c r="H166" s="43">
        <f>[1]Лист1!F69</f>
        <v>6.2</v>
      </c>
      <c r="I166" s="43">
        <f>[1]Лист1!G69</f>
        <v>6.6</v>
      </c>
      <c r="J166" s="43">
        <f>[1]Лист1!H69</f>
        <v>88</v>
      </c>
      <c r="K166" s="44">
        <v>47</v>
      </c>
      <c r="L166" s="43">
        <v>14.02</v>
      </c>
    </row>
    <row r="167" spans="1:12" ht="15" x14ac:dyDescent="0.25">
      <c r="A167" s="23"/>
      <c r="B167" s="15"/>
      <c r="C167" s="11"/>
      <c r="D167" s="7" t="s">
        <v>27</v>
      </c>
      <c r="E167" s="42" t="str">
        <f>[1]Лист1!C70</f>
        <v>Щи со свежей капустой</v>
      </c>
      <c r="F167" s="43">
        <f>[1]Лист1!D70</f>
        <v>250</v>
      </c>
      <c r="G167" s="43">
        <f>[1]Лист1!E70</f>
        <v>3.23</v>
      </c>
      <c r="H167" s="43">
        <f>[1]Лист1!F70</f>
        <v>9.7799999999999994</v>
      </c>
      <c r="I167" s="43">
        <f>[1]Лист1!G70</f>
        <v>11.4</v>
      </c>
      <c r="J167" s="43">
        <f>[1]Лист1!H70</f>
        <v>142.94</v>
      </c>
      <c r="K167" s="44">
        <v>62</v>
      </c>
      <c r="L167" s="43">
        <v>22.78</v>
      </c>
    </row>
    <row r="168" spans="1:12" ht="15" x14ac:dyDescent="0.25">
      <c r="A168" s="23"/>
      <c r="B168" s="15"/>
      <c r="C168" s="11"/>
      <c r="D168" s="7" t="s">
        <v>28</v>
      </c>
      <c r="E168" s="42" t="str">
        <f>[1]Лист1!C71</f>
        <v>тефтели "ежики" из говядины с рисом</v>
      </c>
      <c r="F168" s="43">
        <f>[1]Лист1!D71</f>
        <v>90</v>
      </c>
      <c r="G168" s="43">
        <f>[1]Лист1!E71</f>
        <v>9.4499999999999993</v>
      </c>
      <c r="H168" s="43">
        <f>[1]Лист1!F71</f>
        <v>7.31</v>
      </c>
      <c r="I168" s="43">
        <f>[1]Лист1!G71</f>
        <v>10.91</v>
      </c>
      <c r="J168" s="43">
        <f>[1]Лист1!H71</f>
        <v>147.38</v>
      </c>
      <c r="K168" s="44">
        <v>350</v>
      </c>
      <c r="L168" s="43">
        <v>29.43</v>
      </c>
    </row>
    <row r="169" spans="1:12" ht="15" x14ac:dyDescent="0.25">
      <c r="A169" s="23"/>
      <c r="B169" s="15"/>
      <c r="C169" s="11"/>
      <c r="D169" s="7" t="s">
        <v>29</v>
      </c>
      <c r="E169" s="42" t="str">
        <f>[1]Лист1!C72</f>
        <v>каша ячневая рассыпчатая</v>
      </c>
      <c r="F169" s="43">
        <f>[1]Лист1!D72</f>
        <v>150</v>
      </c>
      <c r="G169" s="43">
        <f>[1]Лист1!E72</f>
        <v>4.62</v>
      </c>
      <c r="H169" s="43">
        <f>[1]Лист1!F72</f>
        <v>4.76</v>
      </c>
      <c r="I169" s="43">
        <f>[1]Лист1!G72</f>
        <v>30</v>
      </c>
      <c r="J169" s="43">
        <f>[1]Лист1!H72</f>
        <v>181.3</v>
      </c>
      <c r="K169" s="44">
        <v>208</v>
      </c>
      <c r="L169" s="43">
        <v>12.9</v>
      </c>
    </row>
    <row r="170" spans="1:12" ht="15" x14ac:dyDescent="0.25">
      <c r="A170" s="23"/>
      <c r="B170" s="15"/>
      <c r="C170" s="11"/>
      <c r="D170" s="7" t="s">
        <v>30</v>
      </c>
      <c r="E170" s="42" t="str">
        <f>[1]Лист1!C73</f>
        <v>компот из сухофруктов</v>
      </c>
      <c r="F170" s="43">
        <f>[1]Лист1!D73</f>
        <v>200</v>
      </c>
      <c r="G170" s="43">
        <f>[1]Лист1!E73</f>
        <v>0.6</v>
      </c>
      <c r="H170" s="43">
        <f>[1]Лист1!F73</f>
        <v>0.1</v>
      </c>
      <c r="I170" s="43">
        <f>[1]Лист1!G73</f>
        <v>27.89</v>
      </c>
      <c r="J170" s="43">
        <f>[1]Лист1!H73</f>
        <v>113.79</v>
      </c>
      <c r="K170" s="44">
        <v>283</v>
      </c>
      <c r="L170" s="43">
        <v>6.75</v>
      </c>
    </row>
    <row r="171" spans="1:12" ht="15" x14ac:dyDescent="0.25">
      <c r="A171" s="23"/>
      <c r="B171" s="15"/>
      <c r="C171" s="11"/>
      <c r="D171" s="7" t="s">
        <v>31</v>
      </c>
      <c r="E171" s="42" t="str">
        <f t="shared" ref="E171:L172" si="90">E152</f>
        <v>хлеб высший сорт</v>
      </c>
      <c r="F171" s="43">
        <f t="shared" si="90"/>
        <v>30</v>
      </c>
      <c r="G171" s="43">
        <f t="shared" si="90"/>
        <v>2.41</v>
      </c>
      <c r="H171" s="43">
        <f t="shared" si="90"/>
        <v>0.24</v>
      </c>
      <c r="I171" s="43">
        <f t="shared" si="90"/>
        <v>14.85</v>
      </c>
      <c r="J171" s="43">
        <f t="shared" si="90"/>
        <v>72.3</v>
      </c>
      <c r="K171" s="44"/>
      <c r="L171" s="43">
        <f t="shared" si="90"/>
        <v>3.2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90"/>
        <v>хлеб Дарнинский</v>
      </c>
      <c r="F172" s="43">
        <f t="shared" si="90"/>
        <v>30</v>
      </c>
      <c r="G172" s="43">
        <f t="shared" si="90"/>
        <v>1.98</v>
      </c>
      <c r="H172" s="43">
        <f t="shared" si="90"/>
        <v>0.3</v>
      </c>
      <c r="I172" s="43">
        <f t="shared" si="90"/>
        <v>12.3</v>
      </c>
      <c r="J172" s="43">
        <f t="shared" si="90"/>
        <v>61.8</v>
      </c>
      <c r="K172" s="44"/>
      <c r="L172" s="43">
        <f t="shared" si="90"/>
        <v>2.7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91">SUM(G166:G174)</f>
        <v>23.89</v>
      </c>
      <c r="H175" s="19">
        <f t="shared" si="91"/>
        <v>28.689999999999998</v>
      </c>
      <c r="I175" s="19">
        <f t="shared" si="91"/>
        <v>113.94999999999999</v>
      </c>
      <c r="J175" s="19">
        <f t="shared" si="91"/>
        <v>807.50999999999988</v>
      </c>
      <c r="K175" s="25"/>
      <c r="L175" s="19">
        <f t="shared" ref="L175" si="92">SUM(L166:L174)</f>
        <v>91.78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850</v>
      </c>
      <c r="G176" s="32">
        <f t="shared" ref="G176" si="93">G165+G175</f>
        <v>23.89</v>
      </c>
      <c r="H176" s="32">
        <f t="shared" ref="H176" si="94">H165+H175</f>
        <v>28.689999999999998</v>
      </c>
      <c r="I176" s="32">
        <f t="shared" ref="I176" si="95">I165+I175</f>
        <v>113.94999999999999</v>
      </c>
      <c r="J176" s="32">
        <f t="shared" ref="J176:L176" si="96">J165+J175</f>
        <v>807.50999999999988</v>
      </c>
      <c r="K176" s="32"/>
      <c r="L176" s="32">
        <f t="shared" si="96"/>
        <v>91.78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97">SUM(G177:G183)</f>
        <v>0</v>
      </c>
      <c r="H184" s="19">
        <f t="shared" si="97"/>
        <v>0</v>
      </c>
      <c r="I184" s="19">
        <f t="shared" si="97"/>
        <v>0</v>
      </c>
      <c r="J184" s="19">
        <f t="shared" si="97"/>
        <v>0</v>
      </c>
      <c r="K184" s="25"/>
      <c r="L184" s="19">
        <f t="shared" ref="L184" si="98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>[1]Лист1!C86</f>
        <v>салат из картофельный с зеленым горошком</v>
      </c>
      <c r="F185" s="43">
        <f>[1]Лист1!D86</f>
        <v>100</v>
      </c>
      <c r="G185" s="43">
        <f>[1]Лист1!E86</f>
        <v>2.5</v>
      </c>
      <c r="H185" s="43">
        <f>[1]Лист1!F86</f>
        <v>6.3</v>
      </c>
      <c r="I185" s="43">
        <f>[1]Лист1!G86</f>
        <v>8.3000000000000007</v>
      </c>
      <c r="J185" s="43">
        <f>[1]Лист1!H86</f>
        <v>100</v>
      </c>
      <c r="K185" s="44">
        <v>42</v>
      </c>
      <c r="L185" s="43">
        <v>11.8</v>
      </c>
    </row>
    <row r="186" spans="1:12" ht="15" x14ac:dyDescent="0.25">
      <c r="A186" s="23"/>
      <c r="B186" s="15"/>
      <c r="C186" s="11"/>
      <c r="D186" s="7" t="s">
        <v>27</v>
      </c>
      <c r="E186" s="42" t="str">
        <f>[1]Лист1!C87</f>
        <v>суп с бобовыми</v>
      </c>
      <c r="F186" s="43">
        <f>[1]Лист1!D87</f>
        <v>250</v>
      </c>
      <c r="G186" s="43">
        <f>[1]Лист1!E87</f>
        <v>2.6</v>
      </c>
      <c r="H186" s="43">
        <f>[1]Лист1!F87</f>
        <v>3.3</v>
      </c>
      <c r="I186" s="43">
        <f>[1]Лист1!G87</f>
        <v>7.7</v>
      </c>
      <c r="J186" s="43">
        <f>[1]Лист1!H87</f>
        <v>71</v>
      </c>
      <c r="K186" s="44">
        <v>113</v>
      </c>
      <c r="L186" s="43">
        <v>22.24</v>
      </c>
    </row>
    <row r="187" spans="1:12" ht="15" x14ac:dyDescent="0.25">
      <c r="A187" s="23"/>
      <c r="B187" s="15"/>
      <c r="C187" s="11"/>
      <c r="D187" s="7" t="s">
        <v>28</v>
      </c>
      <c r="E187" s="42" t="str">
        <f>[1]Лист1!C88</f>
        <v>рыба, припущенная в молоке</v>
      </c>
      <c r="F187" s="43">
        <f>[1]Лист1!D88</f>
        <v>90</v>
      </c>
      <c r="G187" s="43">
        <f>[1]Лист1!E88</f>
        <v>13.18</v>
      </c>
      <c r="H187" s="43">
        <f>[1]Лист1!F88</f>
        <v>8.1999999999999993</v>
      </c>
      <c r="I187" s="43">
        <f>[1]Лист1!G88</f>
        <v>10.18</v>
      </c>
      <c r="J187" s="43">
        <f>[1]Лист1!H88</f>
        <v>145.69999999999999</v>
      </c>
      <c r="K187" s="44">
        <v>297</v>
      </c>
      <c r="L187" s="43">
        <v>25.65</v>
      </c>
    </row>
    <row r="188" spans="1:12" ht="15" x14ac:dyDescent="0.25">
      <c r="A188" s="23"/>
      <c r="B188" s="15"/>
      <c r="C188" s="11"/>
      <c r="D188" s="7" t="s">
        <v>29</v>
      </c>
      <c r="E188" s="42" t="str">
        <f>[1]Лист1!C89</f>
        <v>пюре картофельное</v>
      </c>
      <c r="F188" s="43">
        <f>[1]Лист1!D89</f>
        <v>150</v>
      </c>
      <c r="G188" s="43">
        <f>[1]Лист1!E89</f>
        <v>4.05</v>
      </c>
      <c r="H188" s="43">
        <f>[1]Лист1!F89</f>
        <v>6</v>
      </c>
      <c r="I188" s="43">
        <f>[1]Лист1!G89</f>
        <v>8.6999999999999993</v>
      </c>
      <c r="J188" s="43">
        <f>[1]Лист1!H89</f>
        <v>105</v>
      </c>
      <c r="K188" s="44">
        <v>377</v>
      </c>
      <c r="L188" s="43">
        <v>19.350000000000001</v>
      </c>
    </row>
    <row r="189" spans="1:12" ht="15" x14ac:dyDescent="0.25">
      <c r="A189" s="23"/>
      <c r="B189" s="15"/>
      <c r="C189" s="11"/>
      <c r="D189" s="7" t="s">
        <v>30</v>
      </c>
      <c r="E189" s="42" t="str">
        <f>[1]Лист1!C90</f>
        <v xml:space="preserve">Компот из сухофруктов </v>
      </c>
      <c r="F189" s="43">
        <f>[1]Лист1!D90</f>
        <v>200</v>
      </c>
      <c r="G189" s="43">
        <f>[1]Лист1!E90</f>
        <v>0.6</v>
      </c>
      <c r="H189" s="43">
        <f>[1]Лист1!F90</f>
        <v>0</v>
      </c>
      <c r="I189" s="43">
        <f>[1]Лист1!G90</f>
        <v>27.89</v>
      </c>
      <c r="J189" s="43">
        <f>[1]Лист1!H90</f>
        <v>113.79</v>
      </c>
      <c r="K189" s="44">
        <v>283</v>
      </c>
      <c r="L189" s="43">
        <v>6.75</v>
      </c>
    </row>
    <row r="190" spans="1:12" ht="15" x14ac:dyDescent="0.25">
      <c r="A190" s="23"/>
      <c r="B190" s="15"/>
      <c r="C190" s="11"/>
      <c r="D190" s="7" t="s">
        <v>31</v>
      </c>
      <c r="E190" s="42" t="str">
        <f t="shared" ref="E190:L191" si="99">E171</f>
        <v>хлеб высший сорт</v>
      </c>
      <c r="F190" s="43">
        <f t="shared" si="99"/>
        <v>30</v>
      </c>
      <c r="G190" s="43">
        <f t="shared" si="99"/>
        <v>2.41</v>
      </c>
      <c r="H190" s="43">
        <f t="shared" si="99"/>
        <v>0.24</v>
      </c>
      <c r="I190" s="43">
        <f t="shared" si="99"/>
        <v>14.85</v>
      </c>
      <c r="J190" s="43">
        <f t="shared" si="99"/>
        <v>72.3</v>
      </c>
      <c r="K190" s="44">
        <f t="shared" si="99"/>
        <v>0</v>
      </c>
      <c r="L190" s="43">
        <f t="shared" si="99"/>
        <v>3.2</v>
      </c>
    </row>
    <row r="191" spans="1:12" ht="15" x14ac:dyDescent="0.25">
      <c r="A191" s="23"/>
      <c r="B191" s="15"/>
      <c r="C191" s="11"/>
      <c r="D191" s="7" t="s">
        <v>32</v>
      </c>
      <c r="E191" s="42" t="str">
        <f t="shared" si="99"/>
        <v>хлеб Дарнинский</v>
      </c>
      <c r="F191" s="43">
        <f t="shared" si="99"/>
        <v>30</v>
      </c>
      <c r="G191" s="43">
        <f t="shared" si="99"/>
        <v>1.98</v>
      </c>
      <c r="H191" s="43">
        <f t="shared" si="99"/>
        <v>0.3</v>
      </c>
      <c r="I191" s="43">
        <f t="shared" si="99"/>
        <v>12.3</v>
      </c>
      <c r="J191" s="43">
        <f t="shared" si="99"/>
        <v>61.8</v>
      </c>
      <c r="K191" s="44">
        <f t="shared" si="99"/>
        <v>0</v>
      </c>
      <c r="L191" s="43">
        <f t="shared" si="99"/>
        <v>2.7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100">SUM(G185:G193)</f>
        <v>27.320000000000004</v>
      </c>
      <c r="H194" s="19">
        <f t="shared" si="100"/>
        <v>24.339999999999996</v>
      </c>
      <c r="I194" s="19">
        <f t="shared" si="100"/>
        <v>89.919999999999987</v>
      </c>
      <c r="J194" s="19">
        <f t="shared" si="100"/>
        <v>669.58999999999992</v>
      </c>
      <c r="K194" s="25"/>
      <c r="L194" s="19">
        <f t="shared" ref="L194" si="101">SUM(L185:L193)</f>
        <v>91.69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850</v>
      </c>
      <c r="G195" s="32">
        <f t="shared" ref="G195" si="102">G184+G194</f>
        <v>27.320000000000004</v>
      </c>
      <c r="H195" s="32">
        <f t="shared" ref="H195" si="103">H184+H194</f>
        <v>24.339999999999996</v>
      </c>
      <c r="I195" s="32">
        <f t="shared" ref="I195" si="104">I184+I194</f>
        <v>89.919999999999987</v>
      </c>
      <c r="J195" s="32">
        <f t="shared" ref="J195:L195" si="105">J184+J194</f>
        <v>669.58999999999992</v>
      </c>
      <c r="K195" s="32"/>
      <c r="L195" s="32">
        <f t="shared" si="105"/>
        <v>91.69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871</v>
      </c>
      <c r="G196" s="34">
        <f t="shared" ref="G196:J196" si="106">(G24+G43+G62+G81+G100+G119+G138+G157+G176+G195)/(IF(G24=0,0,1)+IF(G43=0,0,1)+IF(G62=0,0,1)+IF(G81=0,0,1)+IF(G100=0,0,1)+IF(G119=0,0,1)+IF(G138=0,0,1)+IF(G157=0,0,1)+IF(G176=0,0,1)+IF(G195=0,0,1))</f>
        <v>29.702999999999996</v>
      </c>
      <c r="H196" s="34">
        <f t="shared" si="106"/>
        <v>28.596999999999998</v>
      </c>
      <c r="I196" s="34">
        <f t="shared" si="106"/>
        <v>105.88</v>
      </c>
      <c r="J196" s="34">
        <f t="shared" si="106"/>
        <v>788.44899999999996</v>
      </c>
      <c r="K196" s="34"/>
      <c r="L196" s="34">
        <f t="shared" ref="L196" si="107">(L24+L43+L62+L81+L100+L119+L138+L157+L176+L195)/(IF(L24=0,0,1)+IF(L43=0,0,1)+IF(L62=0,0,1)+IF(L81=0,0,1)+IF(L100=0,0,1)+IF(L119=0,0,1)+IF(L138=0,0,1)+IF(L157=0,0,1)+IF(L176=0,0,1)+IF(L195=0,0,1))</f>
        <v>92.013000000000005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dcterms:created xsi:type="dcterms:W3CDTF">2022-05-16T14:23:56Z</dcterms:created>
  <dcterms:modified xsi:type="dcterms:W3CDTF">2024-09-11T09:12:24Z</dcterms:modified>
</cp:coreProperties>
</file>